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C:\LAMedicaid.CMSV2\Staging\Provweb1\Fee_Schedules\"/>
    </mc:Choice>
  </mc:AlternateContent>
  <xr:revisionPtr revIDLastSave="0" documentId="8_{B89A640F-61F8-4E78-A05F-A384A67E53E9}" xr6:coauthVersionLast="47" xr6:coauthVersionMax="47" xr10:uidLastSave="{00000000-0000-0000-0000-000000000000}"/>
  <bookViews>
    <workbookView xWindow="-110" yWindow="-110" windowWidth="19420" windowHeight="10300" xr2:uid="{381B3A3D-7E30-4736-A2AC-97E9D8DADF9A}"/>
  </bookViews>
  <sheets>
    <sheet name="CPT" sheetId="1" r:id="rId1"/>
    <sheet name="HCPCS" sheetId="2" r:id="rId2"/>
    <sheet name="HCPCS SUD Temporary" sheetId="11" r:id="rId3"/>
    <sheet name="Adult SMI" sheetId="8" r:id="rId4"/>
    <sheet name="Adult Crisis Services" sheetId="9" r:id="rId5"/>
    <sheet name="MHR Redesign" sheetId="10" r:id="rId6"/>
    <sheet name="Provider Specific Rates" sheetId="6" r:id="rId7"/>
    <sheet name="CSoC Specific Services" sheetId="7" r:id="rId8"/>
    <sheet name="Modifiers" sheetId="5" r:id="rId9"/>
  </sheets>
  <definedNames>
    <definedName name="_xlnm._FilterDatabase" localSheetId="0" hidden="1">CPT!$A$2:$K$128</definedName>
    <definedName name="_xlnm._FilterDatabase" localSheetId="1" hidden="1">HCPCS!$A$1:$I$73</definedName>
    <definedName name="_xlnm.Print_Area" localSheetId="3">'Adult SMI'!$A$1:$E$7</definedName>
    <definedName name="_xlnm.Print_Area" localSheetId="0">CPT!$A$1:$M$133</definedName>
    <definedName name="_xlnm.Print_Area" localSheetId="7">'CSoC Specific Services'!$A$1:$E$12</definedName>
    <definedName name="_xlnm.Print_Area" localSheetId="1">HCPCS!$A$1:$I$76</definedName>
    <definedName name="_xlnm.Print_Area" localSheetId="2">'HCPCS SUD Temporary'!$A$1:$I$35</definedName>
    <definedName name="_xlnm.Print_Area" localSheetId="5">'MHR Redesign'!$A$1:$H$20</definedName>
    <definedName name="_xlnm.Print_Area" localSheetId="8">Modifiers!$A$1:$C$42</definedName>
    <definedName name="_xlnm.Print_Area" localSheetId="6">'Provider Specific Rates'!$A$1:$F$20</definedName>
    <definedName name="_xlnm.Print_Titles" localSheetId="3">'Adult SMI'!$1:$1</definedName>
    <definedName name="_xlnm.Print_Titles" localSheetId="0">CPT!$1:$3</definedName>
    <definedName name="_xlnm.Print_Titles" localSheetId="1">HCPCS!$1:$1</definedName>
    <definedName name="_xlnm.Print_Titles" localSheetId="8">Modifiers!$1:$1</definedName>
    <definedName name="_xlnm.Print_Titles" localSheetId="6">'Provider Specific Rates'!$1:$1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4" i="2"/>
  <c r="G11" i="2"/>
  <c r="G9" i="2"/>
  <c r="G8" i="2"/>
  <c r="H7" i="2"/>
  <c r="G7" i="2" s="1"/>
  <c r="G6" i="2"/>
  <c r="G5" i="2"/>
  <c r="E16" i="10"/>
  <c r="E17" i="10"/>
  <c r="E18" i="10"/>
</calcChain>
</file>

<file path=xl/sharedStrings.xml><?xml version="1.0" encoding="utf-8"?>
<sst xmlns="http://schemas.openxmlformats.org/spreadsheetml/2006/main" count="1117" uniqueCount="508">
  <si>
    <t xml:space="preserve">MEDICAL PSYCHOANALYSIS              </t>
  </si>
  <si>
    <t xml:space="preserve">MEDICAL HYPNOTHERAPY                </t>
  </si>
  <si>
    <t xml:space="preserve">ASSESSMENT OF APHASIA               </t>
  </si>
  <si>
    <t>EMERGENCY DEPARTMENT VISIT, SELF LIM</t>
  </si>
  <si>
    <t>EMERGENCY DEPARTMENT VISIT, MODERATE</t>
  </si>
  <si>
    <t xml:space="preserve">99202 TH   </t>
  </si>
  <si>
    <t xml:space="preserve">99203 TH   </t>
  </si>
  <si>
    <t xml:space="preserve">99204 TH   </t>
  </si>
  <si>
    <t xml:space="preserve">99205 TH   </t>
  </si>
  <si>
    <t xml:space="preserve">99211 TH   </t>
  </si>
  <si>
    <t xml:space="preserve">99212 TH   </t>
  </si>
  <si>
    <t xml:space="preserve">99213 TH   </t>
  </si>
  <si>
    <t xml:space="preserve">99214 TH   </t>
  </si>
  <si>
    <t xml:space="preserve">99215 TH   </t>
  </si>
  <si>
    <t>Code</t>
  </si>
  <si>
    <t>0-20</t>
  </si>
  <si>
    <t>21+</t>
  </si>
  <si>
    <t>Description</t>
  </si>
  <si>
    <t>Age</t>
  </si>
  <si>
    <t>0+</t>
  </si>
  <si>
    <t>Psychologist</t>
  </si>
  <si>
    <t>Medical Psychologist</t>
  </si>
  <si>
    <t>LCSW</t>
  </si>
  <si>
    <t>LPC</t>
  </si>
  <si>
    <t>LMFT</t>
  </si>
  <si>
    <t>LAC</t>
  </si>
  <si>
    <t>H0001</t>
  </si>
  <si>
    <t>H2017</t>
  </si>
  <si>
    <t>S9485</t>
  </si>
  <si>
    <t>H2011</t>
  </si>
  <si>
    <t>CRISIS INTERVENTION PER DIEM</t>
  </si>
  <si>
    <t>PSYCHOSOCIAL REHABILITATION GROUP OFFICE</t>
  </si>
  <si>
    <t>PSYCHOSOCIAL REHABILITATION GROUP COMMUNITY</t>
  </si>
  <si>
    <t>H0036</t>
  </si>
  <si>
    <t>H2033</t>
  </si>
  <si>
    <t>H0018</t>
  </si>
  <si>
    <t>H0005</t>
  </si>
  <si>
    <t>H0012</t>
  </si>
  <si>
    <t>H0015</t>
  </si>
  <si>
    <t>H2034</t>
  </si>
  <si>
    <t>H2036</t>
  </si>
  <si>
    <t>H2013</t>
  </si>
  <si>
    <t>H0045</t>
  </si>
  <si>
    <t>Day</t>
  </si>
  <si>
    <t>15 min</t>
  </si>
  <si>
    <t>THERAPEUTIC GROUP HOME PER DIEM</t>
  </si>
  <si>
    <t>Visit</t>
  </si>
  <si>
    <t>H0004</t>
  </si>
  <si>
    <t>Unit</t>
  </si>
  <si>
    <t>MULTI SYSTEMIC THERAPY - 12 - 17 YEAR OLD TARGET POPULATION</t>
  </si>
  <si>
    <t>CRISIS INTERVENTION FOLLOW UP</t>
  </si>
  <si>
    <t>PSYCHIATRIC HEALTH FACILITY SERVICE PER DIEM - PRTF</t>
  </si>
  <si>
    <t xml:space="preserve">H0049 </t>
  </si>
  <si>
    <t>H0050</t>
  </si>
  <si>
    <t>THERAPEUTIC, PROPHYLACTIC OR DIAGNOSTIC INJECTION</t>
  </si>
  <si>
    <t>Month</t>
  </si>
  <si>
    <t xml:space="preserve">ELECTROCONVULSIVE THERAPY           </t>
  </si>
  <si>
    <t>COMMUNITY PSYCHIATRIC SUPPORTIVE TREATMENT - PSH INDIVIDUAL OFFICE</t>
  </si>
  <si>
    <t>COMMUNITY PSYCHIATRIC SUPPORTIVE TREATMENT - PSH INDIVIDUAL COMMUNITY</t>
  </si>
  <si>
    <t>GROUP PSYCHOTHERAPY</t>
  </si>
  <si>
    <t>Psychiatrist</t>
  </si>
  <si>
    <t>10-20</t>
  </si>
  <si>
    <t>21-59</t>
  </si>
  <si>
    <t>10-59</t>
  </si>
  <si>
    <t>Modifier</t>
  </si>
  <si>
    <t>HB</t>
  </si>
  <si>
    <t>HF</t>
  </si>
  <si>
    <t>HM</t>
  </si>
  <si>
    <t>HN</t>
  </si>
  <si>
    <t>HO</t>
  </si>
  <si>
    <t>HQ</t>
  </si>
  <si>
    <t>HR</t>
  </si>
  <si>
    <t>HS</t>
  </si>
  <si>
    <t>TG</t>
  </si>
  <si>
    <t>U1</t>
  </si>
  <si>
    <t>U2</t>
  </si>
  <si>
    <t>U3</t>
  </si>
  <si>
    <t>GC</t>
  </si>
  <si>
    <t>TH</t>
  </si>
  <si>
    <t>PSYCHIATRIC DIAGNOSTIC EVALUATION WITH MEDICAL SERVICES</t>
  </si>
  <si>
    <t>PSYCHOTHERAPY, 30 MINUTES WITH PATIENT PRESENT</t>
  </si>
  <si>
    <t>PSYCHOTHERAPY, 45 MINUTES WITH PATIENT PRESENT</t>
  </si>
  <si>
    <t>PSYCHOTHERAPY, 60 MINUTES WITH PATIENT PRESENT</t>
  </si>
  <si>
    <t>PSYCHOTHERAPY FOR CRISIS; EACH ADDITIONAL 30 MINUTE ADD ON</t>
  </si>
  <si>
    <t xml:space="preserve">MULTIPLE FAMILY GROUP PSYCHOTHERAPY    </t>
  </si>
  <si>
    <t>PHARMACOLOGIC MANAGEMENT ADD ON</t>
  </si>
  <si>
    <t>PSYCHOPHYSIOLOGICAL THERAPY WITH BIOFEEDBACK 45-50 MINUTES</t>
  </si>
  <si>
    <t>PSYCHOPHYSIOLOGICAL THERAPY WITH BIOFEEDBACK 20-30 MINUTES</t>
  </si>
  <si>
    <t xml:space="preserve">EMERGENCY DEPARTMENT VISIT, LOW </t>
  </si>
  <si>
    <t>EMERGENCY DEPARTMENT VISIT, PROBLEM EXPANDED</t>
  </si>
  <si>
    <t xml:space="preserve">INTERACTIVE COMPLEXITY, ADD ON  </t>
  </si>
  <si>
    <t>AH</t>
  </si>
  <si>
    <t>CLINICAL PSYCHOLOGIST</t>
  </si>
  <si>
    <t>Used to bill for services provided by a Psychologist</t>
  </si>
  <si>
    <t>AJ</t>
  </si>
  <si>
    <t>CLINICAL SOCIAL WORKER</t>
  </si>
  <si>
    <t>Used to bill for services provided by a LCSW</t>
  </si>
  <si>
    <t>HA</t>
  </si>
  <si>
    <t>CHILD/ADOLESCENT PROGRAM</t>
  </si>
  <si>
    <t>Used to bill for a service provided to a child or adolescent to distinguish rate</t>
  </si>
  <si>
    <t>ADULT PROGRAM</t>
  </si>
  <si>
    <t>Used to bill for a service provided to an adult to distinguish rate</t>
  </si>
  <si>
    <t>HE</t>
  </si>
  <si>
    <t>MENTAL HEALTH PROGRAM</t>
  </si>
  <si>
    <t>Used to bill CPST - Functional Family Therapy - H0036</t>
  </si>
  <si>
    <t>HH</t>
  </si>
  <si>
    <t>HK</t>
  </si>
  <si>
    <t>SPECIALIZED MENTAL HEALTH PROGRAMS FOR HIGH RISK POPULATIONS</t>
  </si>
  <si>
    <t>Used to bill CPST - Homebuilders - H0036</t>
  </si>
  <si>
    <t>Used to bill TGH - Sexual Offenders - H0018</t>
  </si>
  <si>
    <t>LESS THAN BACHELORS DEGREE LEVEL</t>
  </si>
  <si>
    <t>Used to bill for clinician with less than a Bachelors degree</t>
  </si>
  <si>
    <t>MASTERS DEGREE LEVEL</t>
  </si>
  <si>
    <t>Used to bill for clinician with a Bachelors degree</t>
  </si>
  <si>
    <t>BACHELORS DEGREE LEVEL</t>
  </si>
  <si>
    <t>Used to bill for clinician with a Masters degree</t>
  </si>
  <si>
    <t>HP</t>
  </si>
  <si>
    <t>GROUP SETTING</t>
  </si>
  <si>
    <t>Used to bill for services provided in a group setting</t>
  </si>
  <si>
    <t>FAMILY/COUPLE WITH CLIENT PRESENT</t>
  </si>
  <si>
    <t>Used to bill family therapy specifically - H0005</t>
  </si>
  <si>
    <t>FAMILY/COUPLE WITHOUT CLIENT PRESENT</t>
  </si>
  <si>
    <t>TD</t>
  </si>
  <si>
    <t>REGISTERED NURSE</t>
  </si>
  <si>
    <t>Used to bill for services provided by a Registered Nurse</t>
  </si>
  <si>
    <t>COMPLEX HIGH TECH LEVEL OF CARE</t>
  </si>
  <si>
    <t>Used to bill Specialized PRTF - H2013</t>
  </si>
  <si>
    <t>Used to bill for services provided prenatally or postpartum (Age 10-59)</t>
  </si>
  <si>
    <t xml:space="preserve">Used to bill for services provided subsequent to initial service billed </t>
  </si>
  <si>
    <t>H0019</t>
  </si>
  <si>
    <t>H0011</t>
  </si>
  <si>
    <t>RESIDENT</t>
  </si>
  <si>
    <t>Used to bill for services provided by a Resident</t>
  </si>
  <si>
    <t>APRN, CNS, PHYSICIANS ASSISTANT</t>
  </si>
  <si>
    <t>Used to bill for services provided by an APRN, CNS or PA</t>
  </si>
  <si>
    <t>SA</t>
  </si>
  <si>
    <t>AF</t>
  </si>
  <si>
    <t>PSYCHIATRIST</t>
  </si>
  <si>
    <t>Used to bill for services provided by a Psychiatrist</t>
  </si>
  <si>
    <t>HR, HS</t>
  </si>
  <si>
    <t>U8</t>
  </si>
  <si>
    <t>TG, U8</t>
  </si>
  <si>
    <t xml:space="preserve">THERAPEUTIC GROUP HOME PER DIEM - CO-OCCURRING </t>
  </si>
  <si>
    <t>THERAPEUTIC GROUP HOME PER DIEM - SEXUAL OFFENDERS</t>
  </si>
  <si>
    <t>PSYCHIATRIC HEALTH FACILITY SERVICE PER DIEM - PRTF (SPECIALIZED)</t>
  </si>
  <si>
    <t>TG, HF</t>
  </si>
  <si>
    <t>SERVICES PROVIDED IN NATURAL ENVIRONMENT</t>
  </si>
  <si>
    <t>SE</t>
  </si>
  <si>
    <t>STATE AND/OR FEDERALLY-FUNDED PROGRAMS/SERVICES</t>
  </si>
  <si>
    <t>SE, TG</t>
  </si>
  <si>
    <t>SE, HF</t>
  </si>
  <si>
    <t xml:space="preserve">Modifier </t>
  </si>
  <si>
    <t>Addiction Counseling and Educational Resources, Inc.</t>
  </si>
  <si>
    <t>HB,HQ</t>
  </si>
  <si>
    <t>VOA North Louisiana</t>
  </si>
  <si>
    <t>HB,U1</t>
  </si>
  <si>
    <t>HB,U2</t>
  </si>
  <si>
    <t>HB,U3</t>
  </si>
  <si>
    <t>Louisiana Methodist Children's Home - Ruston</t>
  </si>
  <si>
    <t>Louisiana Methodist Children's Home - Sulphur</t>
  </si>
  <si>
    <t>H0014</t>
  </si>
  <si>
    <t xml:space="preserve">Description </t>
  </si>
  <si>
    <t>1st - 10th calendar day of the month</t>
  </si>
  <si>
    <t>11th - 20th calendar day of the month</t>
  </si>
  <si>
    <t>21st - 31st calendar day of the month</t>
  </si>
  <si>
    <t xml:space="preserve">PSYCHIATRIC DIAGNOSTIC EVALUATION  </t>
  </si>
  <si>
    <t>PSYCHOSOCIAL REHABILITATION PSH GROUP OFFICE</t>
  </si>
  <si>
    <t>PSYCHOSOCIAL REHABILITATION PSH GROUP COMMUNITY</t>
  </si>
  <si>
    <t>FAMILY PSYCHOTHERAPY WITHOUT PATIENT PRESENT</t>
  </si>
  <si>
    <t>FAMILY PSYCHOTHERAPY WITH PATIENT PRESENT</t>
  </si>
  <si>
    <t>S5110</t>
  </si>
  <si>
    <t>H0038</t>
  </si>
  <si>
    <t>H2014</t>
  </si>
  <si>
    <t>S5150</t>
  </si>
  <si>
    <t>15 min.</t>
  </si>
  <si>
    <t>PARENT  SUPPORT AND TRAINING – GROUP</t>
  </si>
  <si>
    <t>INDEPENDENT LIVING/SKILLS TRAINING – INDIVIDUAL</t>
  </si>
  <si>
    <t>SHORT TERM RESPITE CARE – INDIVIDUAL</t>
  </si>
  <si>
    <t>Rate</t>
  </si>
  <si>
    <t>Provider Name</t>
  </si>
  <si>
    <t>CASE CONFERENCE - PARTICIPATION BY PHYSICIAN</t>
  </si>
  <si>
    <t>Visit of 30 min. or more</t>
  </si>
  <si>
    <t>CASE CONFERENCE - PARTICIPATION BY NON PHYSICIAN QUALIFIED HEALTH CARE PROFESSIONAL</t>
  </si>
  <si>
    <t>PSYCHIATRIC DIAGNOSTIC EVALUATION BY PSYCHIATRIST</t>
  </si>
  <si>
    <t>PSYCHOSOCIAL REHABILITATION - 1ST MONTH IF ENROLLED 1-10TH DAY OF MONTH</t>
  </si>
  <si>
    <t>PSYCHOSOCIAL REHABILITATION - 1ST MONTH IF ENROLLED 11-20TH DAY OF MONTH</t>
  </si>
  <si>
    <t>PSYCHOSOCIAL REHABILITATION - 1ST MONTH IF ENROLLED 21-31ST DAY OF MONTH</t>
  </si>
  <si>
    <t>PSYCHOSOCIAL REHABILITATION - SUBSEQUENT MONTHS</t>
  </si>
  <si>
    <t>Used to bill TGH - Co-occurring - H0018</t>
  </si>
  <si>
    <t>Used to bill for room and board for residential treatment for adults</t>
  </si>
  <si>
    <t>Used to bill CPST and PSR under Permanent Supportive Housing (PSH) - H0036, H2017</t>
  </si>
  <si>
    <t>SUBSTANCE USE PROGRAM</t>
  </si>
  <si>
    <t>INTEGRATED MENTAL HEALTH/SUBSTANCE USE PROGRAM</t>
  </si>
  <si>
    <t>ALCOHOL AND/OR DRUG SCREENING AND BRIEF INTERVENTION (15-30 Min)</t>
  </si>
  <si>
    <t>ALCOHOL AND/OR DRUG SERVICES, BRIEF (Per 15 Min)</t>
  </si>
  <si>
    <t>DOCTORAL DEGREE LEVEL/MEDICAL PSYCHOLOGIST</t>
  </si>
  <si>
    <t>Louisiana Methodist Children's Home - Greater New Orleans</t>
  </si>
  <si>
    <t>SPECIALIZED BEHAVIORAL HEALTH SERVICES  - COORDINATED SYSTEM OF CARE</t>
  </si>
  <si>
    <t xml:space="preserve">  Effective 12.1.15, unless noted otherwise</t>
  </si>
  <si>
    <t>Used to bill ASAM 3.3 - H0019</t>
  </si>
  <si>
    <t xml:space="preserve">Used to bill for ASAM 3.7 - H2036 </t>
  </si>
  <si>
    <t>Used to bill 3.7-WM - H0011</t>
  </si>
  <si>
    <t>Used with 'HF' modifier to bill PRTF providing ASAM 3.7 - H2013</t>
  </si>
  <si>
    <t>NEUROBEHAVIORAL STATUS EXAMINATION, FIRST HOUR</t>
  </si>
  <si>
    <t>NEUROPSYCHOLOGICAL OR NEUROPSYCHOLOGICAL TEST ADMIN WITH SINGLE AUTOMATED INSTRUMENT, AUTO RESULTS ONLY</t>
  </si>
  <si>
    <t>PSYCHOLOGICAL OR NEUROPSYCH TEST ADMIN/SCORING BY PHYSICIAN/QHP, 2 OR MORE TESTS, FIRST 30 MINUTES</t>
  </si>
  <si>
    <t>PSYCHOLOGICAL TESTING EVALUATION SERVICES BY PHYSICIAN/QHP, FIRST HOUR</t>
  </si>
  <si>
    <t>PSYCHOLOGICAL OR NEUROPSYCH TEST ADMIN AND SCORING BY TECHNICIAN, FIRST 30 MINUTES</t>
  </si>
  <si>
    <t>96138 TG</t>
  </si>
  <si>
    <t>96139 TG</t>
  </si>
  <si>
    <t>96146 TG</t>
  </si>
  <si>
    <t>96136 TG</t>
  </si>
  <si>
    <t>96137 TG</t>
  </si>
  <si>
    <t>NEUROPSYCHOLOGICAL TESTING EVALUATION SERVICES BY PHYSICIAN/QHP, FIRST HOUR</t>
  </si>
  <si>
    <t>Used to bill Neuropsychological Testing Codes - 96136, 96137, 96138, 96139, 96146</t>
  </si>
  <si>
    <t>PSYCHOLOGICAL OR NEUROPSYCH TEST ADMIN/SCORING BY PHYSICIAN/QHP, 2 OR MORE TESTS, FIRST 30 MINUTES (NEUROPSYCH)</t>
  </si>
  <si>
    <t>PSYCHOLOGICAL OR NEUROPSYCH TEST ADMIN AND SCORING BY TECHNICIAN, FIRST 30 MINUTES  (NEUROPSYCH)</t>
  </si>
  <si>
    <t>PSYCHOLOGICAL OR NEUROPSYCH TEST ADMIN WITH SINGLE AUTOMATED INSTRUMENT, AUTOMATED RESULTS ONLY  (NEUROPSYCH)</t>
  </si>
  <si>
    <t>NEUROBEHAVIORAL STATUS EXAMINATION, EACH ADDITIONAL HOUR</t>
  </si>
  <si>
    <t>PSYCHOLOGICAL TESTING EVALUATION SERVICES BY PHYSICIAN/QHP, EACH ADDITIONAL HOUR</t>
  </si>
  <si>
    <t>NEUROPSYCHOLOGICAL TESTING EVALUATION SERVICES BY PHYSICIAN/QHP, EACH ADDITIONAL HOUR</t>
  </si>
  <si>
    <t>PSYCHOLOGICAL OR NEUROPSYCH TEST ADMIN/SCORING BY PHYSICIAN/QHP, 2 OR MORE TESTS, EACH ADDITIONAL 30 MINUTES</t>
  </si>
  <si>
    <t>PSYCHOLOGICAL OR NEUROPSYCH TEST ADMIN AND SCORING BY TECHNICIAN, EACH ADDT'L 30 MINUTES  (NEUROPSYCH)</t>
  </si>
  <si>
    <t>PSYCHOLOGICAL OR NEUROPSYCH TEST ADMIN/SCORING BY PHYSICIAN/QHP, 2 OR MORE TESTS, EACH ADDT'L 30 MINUTES (NEUROPSYCH)</t>
  </si>
  <si>
    <t>PSYCHOLOGICAL OR NEUROPSYCH TEST ADMIN AND SCORING BY TECHNICIAN, EACH ADDITIONAL 30 MINUTES</t>
  </si>
  <si>
    <t>Master's 
Level 
(HO)</t>
  </si>
  <si>
    <t>Bachelor's 
Level 
(HN)</t>
  </si>
  <si>
    <t>Less than Bachelor's 
(HM)</t>
  </si>
  <si>
    <t>Other 
Per Diem</t>
  </si>
  <si>
    <t>HEALTH BEHAVIOR INTERVENTION, FAMILY WITHOUT PATIENT PRESENT, FACE-TO-FACE; EACH ADDITIONAL 15 MINUTES</t>
  </si>
  <si>
    <t>SPECIALIZED BEHAVIORAL HEALTH SERVICES - HCPCS CODES</t>
  </si>
  <si>
    <t>COMMONLY USED MODIFIERS FOR BILLING</t>
  </si>
  <si>
    <t>SPECIALIZED BEHAVIORAL HEALTH SERVICES - PROVIDER SPECIFIC RATES</t>
  </si>
  <si>
    <t>HEALTH BEHAVIOR INTERVENTION, FAMILY WITHOUT PATIENT PRESENT, FACE-TO-FACE; FIRST 30 MINUTES</t>
  </si>
  <si>
    <t>H0020</t>
  </si>
  <si>
    <t xml:space="preserve">Day </t>
  </si>
  <si>
    <t>J0571</t>
  </si>
  <si>
    <t>J0572</t>
  </si>
  <si>
    <t>J0573</t>
  </si>
  <si>
    <t>J0574</t>
  </si>
  <si>
    <t>J0575</t>
  </si>
  <si>
    <t>RD</t>
  </si>
  <si>
    <t>One Dose</t>
  </si>
  <si>
    <t>H0047</t>
  </si>
  <si>
    <t>DRUG PROVIDED TO BENEFICIARY, BUT NOT ADMINISTERED</t>
  </si>
  <si>
    <t>1mg</t>
  </si>
  <si>
    <t>YOUTH SUPPORT AND TRAINING – GROUP</t>
  </si>
  <si>
    <t>ESTABLISHED PATIENT OFFICE OUTPATIENT - MINIMAL PROBLEMS</t>
  </si>
  <si>
    <t>TELEMEDICINE</t>
  </si>
  <si>
    <t xml:space="preserve">PEER SUPPORT SERVICES </t>
  </si>
  <si>
    <t>Per Diem</t>
  </si>
  <si>
    <t>15 Minutes</t>
  </si>
  <si>
    <t>One Hour</t>
  </si>
  <si>
    <t>S9484</t>
  </si>
  <si>
    <t xml:space="preserve">S9484 </t>
  </si>
  <si>
    <t>S5125</t>
  </si>
  <si>
    <t>S5126</t>
  </si>
  <si>
    <t>Encounter</t>
  </si>
  <si>
    <t>H2024</t>
  </si>
  <si>
    <t>PMPM</t>
  </si>
  <si>
    <t>ALCOHOL AND/OR DRUG SERVICES - AMBULATORY DETOXIFICATION</t>
  </si>
  <si>
    <t>RATE</t>
  </si>
  <si>
    <t>SPECIALIZED SERVICES FOR ADULTS WITH SERIOUS MENTAL ILLNESS</t>
  </si>
  <si>
    <t>Used to bill take home doses of Buprenorphine - J0571, J0572, J0573, J0574, J0575</t>
  </si>
  <si>
    <r>
      <t xml:space="preserve">INTERPROFESSIONAL TELEPHONE/INTERNET/ELECTRONIC HEALTH RECORD ASSESSMENT AND MANAGEMENT WITH WRITTEN REPORT - </t>
    </r>
    <r>
      <rPr>
        <i/>
        <sz val="10"/>
        <rFont val="Calibri"/>
        <family val="2"/>
      </rPr>
      <t>Effective 3/15/21</t>
    </r>
  </si>
  <si>
    <t>Used to bill  CBCS and BHCC/BHS - H2011, S9484, S9485</t>
  </si>
  <si>
    <t>Used to bill IPS PMPM - H2024</t>
  </si>
  <si>
    <t>Used to bill MCR, CBCS and BHCC/CRC - H2011, S9484, S9485</t>
  </si>
  <si>
    <t>TG, 95</t>
  </si>
  <si>
    <r>
      <t>CRISIS STABILIZATION – INDIVIDUAL -</t>
    </r>
    <r>
      <rPr>
        <i/>
        <sz val="11"/>
        <rFont val="Calibri"/>
        <family val="2"/>
      </rPr>
      <t xml:space="preserve"> Effective 10/01/16</t>
    </r>
  </si>
  <si>
    <r>
      <t xml:space="preserve">PERSONAL CARE SERVICES (BILLABLE FOR &lt; 28 UNITS/DAY) - </t>
    </r>
    <r>
      <rPr>
        <i/>
        <sz val="11"/>
        <rFont val="Calibri"/>
        <family val="2"/>
      </rPr>
      <t>Effective 2/21/22</t>
    </r>
  </si>
  <si>
    <r>
      <t xml:space="preserve">PERSONAL CARE SERVICES (BILLABLE FOR </t>
    </r>
    <r>
      <rPr>
        <u/>
        <sz val="11"/>
        <rFont val="Calibri"/>
        <family val="2"/>
      </rPr>
      <t xml:space="preserve">&gt; </t>
    </r>
    <r>
      <rPr>
        <sz val="11"/>
        <rFont val="Calibri"/>
        <family val="2"/>
      </rPr>
      <t xml:space="preserve">28 UNITS/DAY) - </t>
    </r>
    <r>
      <rPr>
        <i/>
        <sz val="11"/>
        <rFont val="Calibri"/>
        <family val="2"/>
      </rPr>
      <t>Effective 2/21/22</t>
    </r>
  </si>
  <si>
    <r>
      <t xml:space="preserve">INDIVIDUAL PLACEMENT AND SUPPORT (BILLABLE PER ENCOUNTER) - </t>
    </r>
    <r>
      <rPr>
        <i/>
        <sz val="11"/>
        <rFont val="Calibri"/>
        <family val="2"/>
      </rPr>
      <t>Effective 2/21/22</t>
    </r>
  </si>
  <si>
    <r>
      <t xml:space="preserve">INDIVIDUAL PLACEMENT AND SUPPORT (BILLABLE WHEN  </t>
    </r>
    <r>
      <rPr>
        <u/>
        <sz val="11"/>
        <rFont val="Calibri"/>
        <family val="2"/>
      </rPr>
      <t xml:space="preserve">&gt; </t>
    </r>
    <r>
      <rPr>
        <sz val="11"/>
        <rFont val="Calibri"/>
        <family val="2"/>
      </rPr>
      <t xml:space="preserve">6 ENCOUNTERS PER MONTH) - </t>
    </r>
    <r>
      <rPr>
        <i/>
        <sz val="11"/>
        <rFont val="Calibri"/>
        <family val="2"/>
      </rPr>
      <t>Effective 2/21/22</t>
    </r>
  </si>
  <si>
    <t>Grandfathered HS Diploma  (HM)</t>
  </si>
  <si>
    <t>COMMUNITY PSYCHIATRIC SUPPORTIVE TREATMENT - INDIVIDUAL OFFICE</t>
  </si>
  <si>
    <t>COMMUNITY PSYCHIATRIC SUPPORTIVE TREATMENT - INDIVIDUAL COMMUNITY</t>
  </si>
  <si>
    <t xml:space="preserve">PSYCHOSOCIAL REHABILITATION - INDIVIDUAL OFFICE </t>
  </si>
  <si>
    <t>PSYCHOSOCIAL REHABILITATION - INDIVIDUAL COMMUNITY</t>
  </si>
  <si>
    <t>PSYCHOSOCIAL REHABILITATION - PSH INDIVIDUAL OFFICE</t>
  </si>
  <si>
    <t>PSYCHOSOCIAL REHABILITATION - PSH INDIVIDUAL COMMUNITY</t>
  </si>
  <si>
    <t>Universal Rate</t>
  </si>
  <si>
    <t>PSYCHOSOCIAL REHABILITATION - GROUP OFFICE</t>
  </si>
  <si>
    <t>PSYCHOSOCIAL REHABILITATION - GROUP COMMUNITY</t>
  </si>
  <si>
    <t>HQ, U8</t>
  </si>
  <si>
    <t>HQ, TG</t>
  </si>
  <si>
    <t>HQ, TG, U8</t>
  </si>
  <si>
    <r>
      <t xml:space="preserve">PEER SUPPORT SERVICES - GROUP </t>
    </r>
    <r>
      <rPr>
        <i/>
        <sz val="11"/>
        <rFont val="Calibri"/>
        <family val="2"/>
      </rPr>
      <t>Effective 10/5/22</t>
    </r>
  </si>
  <si>
    <t>HM or HN or HO</t>
  </si>
  <si>
    <r>
      <t xml:space="preserve">MOBILE CRISIS RESPONSE - INITIAL CONTACT - </t>
    </r>
    <r>
      <rPr>
        <i/>
        <sz val="11"/>
        <rFont val="Calibri"/>
        <family val="2"/>
      </rPr>
      <t>Effective 12/1/22</t>
    </r>
  </si>
  <si>
    <r>
      <t xml:space="preserve">MOBILE CRISIS RESPONSE - TELEHEALTH FOLLOW-UP - </t>
    </r>
    <r>
      <rPr>
        <i/>
        <sz val="11"/>
        <rFont val="Calibri"/>
        <family val="2"/>
      </rPr>
      <t>Effective 12/1/22</t>
    </r>
  </si>
  <si>
    <r>
      <t xml:space="preserve">MOBILE CRISIS RESPONSE - COMMUNITY BASED FOLLOW UP - </t>
    </r>
    <r>
      <rPr>
        <i/>
        <sz val="11"/>
        <rFont val="Calibri"/>
        <family val="2"/>
      </rPr>
      <t>Effective 12/1/22</t>
    </r>
  </si>
  <si>
    <r>
      <t>COMMUNITY BRIEF CRISIS SUPPORT -</t>
    </r>
    <r>
      <rPr>
        <i/>
        <sz val="11"/>
        <rFont val="Calibri"/>
        <family val="2"/>
      </rPr>
      <t>Effective 12/1/22</t>
    </r>
  </si>
  <si>
    <r>
      <t xml:space="preserve">BEHAVIORAL HEALTH CRISIS CARE - BHS LICENSE (BILLABLE FOR &lt; 4 HOURS/DAY) - </t>
    </r>
    <r>
      <rPr>
        <i/>
        <sz val="11"/>
        <rFont val="Calibri"/>
        <family val="2"/>
      </rPr>
      <t>Effective 12/1/22</t>
    </r>
  </si>
  <si>
    <r>
      <t xml:space="preserve">BEHAVIORAL HEALTH CRISIS CARE - BHS LICENSE (BILLABLE FOR </t>
    </r>
    <r>
      <rPr>
        <u/>
        <sz val="11"/>
        <rFont val="Calibri"/>
        <family val="2"/>
      </rPr>
      <t>&gt;</t>
    </r>
    <r>
      <rPr>
        <sz val="11"/>
        <rFont val="Calibri"/>
        <family val="2"/>
      </rPr>
      <t xml:space="preserve"> 4 HOURS/DAY) - </t>
    </r>
    <r>
      <rPr>
        <i/>
        <sz val="11"/>
        <rFont val="Calibri"/>
        <family val="2"/>
      </rPr>
      <t>Effective 12/1/22</t>
    </r>
  </si>
  <si>
    <r>
      <t xml:space="preserve">BEHAVIORAL HEALTH CRISIS CARE - CRC LICENSE  (BILLABLE FOR &lt; 4 HOURS/DAY) - </t>
    </r>
    <r>
      <rPr>
        <i/>
        <sz val="11"/>
        <rFont val="Calibri"/>
        <family val="2"/>
      </rPr>
      <t>Effective 12/1/22</t>
    </r>
  </si>
  <si>
    <r>
      <t xml:space="preserve">BEHAVIORAL HEALTH CRISIS CARE - CRC LICENSE (BILLABLE FOR </t>
    </r>
    <r>
      <rPr>
        <u/>
        <sz val="11"/>
        <rFont val="Calibri"/>
        <family val="2"/>
      </rPr>
      <t>&gt;</t>
    </r>
    <r>
      <rPr>
        <sz val="11"/>
        <rFont val="Calibri"/>
        <family val="2"/>
      </rPr>
      <t xml:space="preserve"> 4 HOURS/DAY) - </t>
    </r>
    <r>
      <rPr>
        <i/>
        <sz val="11"/>
        <rFont val="Calibri"/>
        <family val="2"/>
      </rPr>
      <t>Effective 12/1/22</t>
    </r>
  </si>
  <si>
    <r>
      <t xml:space="preserve">CRISIS STABILIZATION - INDIVIDUAL  - </t>
    </r>
    <r>
      <rPr>
        <i/>
        <sz val="11"/>
        <rFont val="Calibri"/>
        <family val="2"/>
      </rPr>
      <t>Effective 12/1/22</t>
    </r>
  </si>
  <si>
    <t xml:space="preserve">  Effective 1/1/2023, unless noted otherwise</t>
  </si>
  <si>
    <t>MENTAL HEALTH REHABILITATION REDESIGN</t>
  </si>
  <si>
    <r>
      <t xml:space="preserve">ALCOHOL AND/OR DRUG SERVICES - INTENSIVE OUTPATIENT 2.1 </t>
    </r>
    <r>
      <rPr>
        <sz val="11"/>
        <rFont val="Calibri"/>
        <family val="2"/>
      </rPr>
      <t>GROUP</t>
    </r>
  </si>
  <si>
    <t>COMMUNITY PSYCHIATRIC SUPPORTIVE TREATMENT - HOMEBUILDERS</t>
  </si>
  <si>
    <t>COMMUNITY PSYCHIATRIC SUPPORTIVE TREATMENT - FUNCTIONAL FAMILY THERAPY</t>
  </si>
  <si>
    <t>EMERGENCY DEPARTMENT VISIT, PROBLEM</t>
  </si>
  <si>
    <t>NEW PATIENT HOME VISIT - MINIMAL LEVEL, 15 MINUTES MUST BE MET OR EXCEEDED</t>
  </si>
  <si>
    <t>NEW PATIENT HOME VISIT - LOW LEVEL, 30 MINUTES MUST BE MET OR EXCEEDED</t>
  </si>
  <si>
    <t>NEW PATIENT HOME VISIT - MODERATE LEVEL, 60 MINUTES MUST BE MET OR EXCEEDED</t>
  </si>
  <si>
    <t>NEW PATIENT HOME VISIT - HIGH LEVEL, 75 MINUTES MUST BE MET OR EXCEEDED</t>
  </si>
  <si>
    <t>ESTABLISHED PATIENT HOME VISIT - MINIMAL LEVEL, 20 MINUTES MUST BE MET OR EXCEEDED</t>
  </si>
  <si>
    <t>ESTABLISHED PATIENT HOME VISIT - LOW LEVEL, 30 MINUTES MUST BE MET OR EXCEEDED</t>
  </si>
  <si>
    <t>ESTABLISHED PATIENT HOME VISIT - MODERATE LEVEL, 40 MINUTES MUST BE MET OR EXCEEDED</t>
  </si>
  <si>
    <t>ESTABLISHED PATIENT HOME VISIT - HIGH LEVEL, 60 MINUTES MUST BE MET OR EXCEEDED</t>
  </si>
  <si>
    <t>SPECIALIZED BEHAVIORAL HEALTH SERVICES - CPT Codes</t>
  </si>
  <si>
    <r>
      <t xml:space="preserve">INITIAL HOSPITAL INPATIENT CARE -  </t>
    </r>
    <r>
      <rPr>
        <sz val="11"/>
        <rFont val="Calibri"/>
        <family val="2"/>
      </rPr>
      <t>LOW LEVEL, 40 MINUTES MUST BE MET OR EXCEEDED</t>
    </r>
  </si>
  <si>
    <r>
      <t xml:space="preserve">INITIAL HOSPITAL INPATIENT CARE -  </t>
    </r>
    <r>
      <rPr>
        <sz val="11"/>
        <rFont val="Calibri"/>
        <family val="2"/>
      </rPr>
      <t>MODERATE LEVEL, 55 MINUTES MUST BE MET OR EXCEEDED</t>
    </r>
  </si>
  <si>
    <r>
      <t xml:space="preserve">INITIAL HOSPITAL INPATIENT CARE -  </t>
    </r>
    <r>
      <rPr>
        <sz val="11"/>
        <rFont val="Calibri"/>
        <family val="2"/>
      </rPr>
      <t>HIGH LEVEL,  75 MINUTES MUST BE MET OR EXCEEDED</t>
    </r>
  </si>
  <si>
    <r>
      <t xml:space="preserve">SUBSEQUENT HOSPITAL INPATIENT CARE - </t>
    </r>
    <r>
      <rPr>
        <sz val="11"/>
        <rFont val="Calibri"/>
        <family val="2"/>
      </rPr>
      <t xml:space="preserve"> LOW LEVEL, 25 MINUTES MUST BE MET OR EXCEEDED </t>
    </r>
  </si>
  <si>
    <r>
      <t xml:space="preserve">SUBSEQUENT HOSPITAL INPATIENT CARE -  </t>
    </r>
    <r>
      <rPr>
        <sz val="11"/>
        <rFont val="Calibri"/>
        <family val="2"/>
      </rPr>
      <t xml:space="preserve">MODERATE LEVEL, 35 MINUTES MUST BE MET OR EXCEEDED </t>
    </r>
  </si>
  <si>
    <r>
      <t xml:space="preserve">SUBSEQUENT HOSPITAL INPATIENT CARE -  </t>
    </r>
    <r>
      <rPr>
        <sz val="11"/>
        <rFont val="Calibri"/>
        <family val="2"/>
      </rPr>
      <t xml:space="preserve">HIGH LEVEL, 50 MINUTES MUST BE MET OR EXCEEDED </t>
    </r>
  </si>
  <si>
    <r>
      <t xml:space="preserve">HOSPITAL OBSERVATION OR INPATIENT CARE - </t>
    </r>
    <r>
      <rPr>
        <sz val="11"/>
        <rFont val="Calibri"/>
        <family val="2"/>
      </rPr>
      <t>LOW LEVEL, 45 MINUTES MUST BE MET OR EXCEEDED</t>
    </r>
  </si>
  <si>
    <r>
      <t xml:space="preserve">HOSPITAL OBSERVATION OR INPATIENT CARE - </t>
    </r>
    <r>
      <rPr>
        <sz val="11"/>
        <rFont val="Calibri"/>
        <family val="2"/>
      </rPr>
      <t>MODERATE LEVEL, 70 MINUTES MUST BE MET OR EXCEEDED</t>
    </r>
  </si>
  <si>
    <r>
      <t xml:space="preserve">HOSPITAL OBSERVATION OR INPATIENT CARE - </t>
    </r>
    <r>
      <rPr>
        <sz val="11"/>
        <rFont val="Calibri"/>
        <family val="2"/>
      </rPr>
      <t>HIGH LEVEL, 85 MINUTES MUST BE MET OR EXCEEDED</t>
    </r>
  </si>
  <si>
    <r>
      <t xml:space="preserve">HOSPITAL DISCHARGE DAY MANAGEMENT </t>
    </r>
    <r>
      <rPr>
        <sz val="11"/>
        <rFont val="Calibri"/>
        <family val="2"/>
      </rPr>
      <t>(30 MINUTES OR LESS ON THE DATE OF THE ENCOUNTER)</t>
    </r>
  </si>
  <si>
    <r>
      <t xml:space="preserve">HOSPITAL DISCHARGE DAY </t>
    </r>
    <r>
      <rPr>
        <sz val="11"/>
        <rFont val="Calibri"/>
        <family val="2"/>
      </rPr>
      <t xml:space="preserve">(MORE THAN 30 MINUTES ON THE DATE OF THE ENCOUNTER)             </t>
    </r>
  </si>
  <si>
    <r>
      <t xml:space="preserve">INITIAL NURSING FACILITY VISIT - </t>
    </r>
    <r>
      <rPr>
        <sz val="11"/>
        <rFont val="Calibri"/>
        <family val="2"/>
      </rPr>
      <t xml:space="preserve">LOW LEVEL, 25 MINUTES MUST BE MET OR EXCEEDED </t>
    </r>
  </si>
  <si>
    <r>
      <t xml:space="preserve">INITIAL NURSING FACILITY VISIT - </t>
    </r>
    <r>
      <rPr>
        <sz val="11"/>
        <rFont val="Calibri"/>
        <family val="2"/>
      </rPr>
      <t xml:space="preserve">MODERATE LEVEL, 35 MINUTES MUST BE MET OR EXCEEDED                                                                                                                                                    </t>
    </r>
  </si>
  <si>
    <r>
      <t xml:space="preserve">INITIAL NURSING FACILITY VISIT - </t>
    </r>
    <r>
      <rPr>
        <sz val="11"/>
        <rFont val="Calibri"/>
        <family val="2"/>
      </rPr>
      <t>HIGH LEVEL, 45 MINUTES MUST BE MET OR EXCEEDED</t>
    </r>
  </si>
  <si>
    <r>
      <t xml:space="preserve">SUBSEQUENT NURSING FACILITY VISIT - </t>
    </r>
    <r>
      <rPr>
        <sz val="11"/>
        <rFont val="Calibri"/>
        <family val="2"/>
      </rPr>
      <t xml:space="preserve">MINIMAL LEVEL, 10 MINUTES MUST BE MET OR EXCEEDED                                                                                                                                                                                                      </t>
    </r>
  </si>
  <si>
    <r>
      <t xml:space="preserve">SUBSEQUENT NURSING FACILITY VISIT - </t>
    </r>
    <r>
      <rPr>
        <sz val="11"/>
        <rFont val="Calibri"/>
        <family val="2"/>
      </rPr>
      <t xml:space="preserve">LOW LEVEL, 15 MINUTES MUST BE MET OR EXCEEDED                                                                                                                                                                                                     </t>
    </r>
  </si>
  <si>
    <r>
      <t xml:space="preserve">SUBSEQUENT NURSING FACILITY VISIT - </t>
    </r>
    <r>
      <rPr>
        <sz val="11"/>
        <rFont val="Calibri"/>
        <family val="2"/>
      </rPr>
      <t xml:space="preserve">MODERATE LEVEL, 30 MINUTES MUST BE MET OR EXCEEDED                                                                                                                                                                                                       </t>
    </r>
  </si>
  <si>
    <r>
      <t xml:space="preserve">SUBSEQUENT NURSING FACILITY VISIT - </t>
    </r>
    <r>
      <rPr>
        <sz val="11"/>
        <rFont val="Calibri"/>
        <family val="2"/>
      </rPr>
      <t xml:space="preserve">HIGH LEVEL, 45 MINUTES MUST BE MET OR EXCEEDED                                                                                                                                                                                               </t>
    </r>
  </si>
  <si>
    <r>
      <t xml:space="preserve">PSYCHIATRIC HEALTH FACILITY SERVICE PER DIEM - PRTF - </t>
    </r>
    <r>
      <rPr>
        <i/>
        <sz val="11"/>
        <rFont val="Calibri"/>
        <family val="2"/>
      </rPr>
      <t>Effective 1/1/2023</t>
    </r>
  </si>
  <si>
    <r>
      <t xml:space="preserve">Used to bill H2013 ASAM 3.7WM for youth (0-20) - </t>
    </r>
    <r>
      <rPr>
        <i/>
        <sz val="11"/>
        <rFont val="Calibri"/>
        <family val="2"/>
      </rPr>
      <t>Effective 1/1/2023</t>
    </r>
  </si>
  <si>
    <r>
      <t xml:space="preserve">Used to bill CPST Assessments - 96156 </t>
    </r>
    <r>
      <rPr>
        <i/>
        <sz val="11"/>
        <rFont val="Calibri"/>
        <family val="2"/>
      </rPr>
      <t>Effective 1/1/23</t>
    </r>
  </si>
  <si>
    <r>
      <t xml:space="preserve">Used to bill Crisis Stabilization for adults - H0015 </t>
    </r>
    <r>
      <rPr>
        <i/>
        <sz val="11"/>
        <rFont val="Calibri"/>
        <family val="2"/>
      </rPr>
      <t>Effective 7/1/22</t>
    </r>
  </si>
  <si>
    <r>
      <t>Used to bill for services provided in the community - H0036, H2017</t>
    </r>
    <r>
      <rPr>
        <sz val="11"/>
        <rFont val="Calibri"/>
        <family val="2"/>
      </rPr>
      <t>, H0012, H0047, H2011</t>
    </r>
  </si>
  <si>
    <t>18+</t>
  </si>
  <si>
    <t>TS</t>
  </si>
  <si>
    <r>
      <t xml:space="preserve">ASSERTIVE COMMUNITY TREATMENT - 1ST MONTH IF ENROLLED 11-20TH DAY OF MONTH - </t>
    </r>
    <r>
      <rPr>
        <i/>
        <sz val="11"/>
        <rFont val="Calibri"/>
        <family val="2"/>
      </rPr>
      <t>Effective 10/1/2023</t>
    </r>
  </si>
  <si>
    <r>
      <t xml:space="preserve">ASSERTIVE COMMUNITY TREATMENT - 1ST MONTH IF ENROLLED 21-31ST DAY OF MONTH - </t>
    </r>
    <r>
      <rPr>
        <i/>
        <sz val="11"/>
        <rFont val="Calibri"/>
        <family val="2"/>
      </rPr>
      <t>Effective 10/1/2023</t>
    </r>
  </si>
  <si>
    <t>HA, TG, U8</t>
  </si>
  <si>
    <t xml:space="preserve">TG, U8 </t>
  </si>
  <si>
    <r>
      <t xml:space="preserve">MOBILE CRISIS RESPONSE - TELEHEALTH FOLLOW UP - </t>
    </r>
    <r>
      <rPr>
        <i/>
        <sz val="11"/>
        <rFont val="Calibri"/>
        <family val="2"/>
      </rPr>
      <t>Effective 4/1/2024</t>
    </r>
  </si>
  <si>
    <r>
      <t xml:space="preserve">MOBILE CRISIS RESPONSE - COMMUNITY BASED FOLLOW UP - </t>
    </r>
    <r>
      <rPr>
        <i/>
        <sz val="11"/>
        <rFont val="Calibri"/>
        <family val="2"/>
      </rPr>
      <t>Effective 4/1/2024</t>
    </r>
  </si>
  <si>
    <r>
      <t xml:space="preserve">COMMUNITY BRIEF CRISIS SUPPORT - </t>
    </r>
    <r>
      <rPr>
        <i/>
        <sz val="11"/>
        <rFont val="Calibri"/>
        <family val="2"/>
      </rPr>
      <t>Effective 4/1/2024</t>
    </r>
  </si>
  <si>
    <r>
      <t>MOBILE CRISIS RESPONSE - INITIAL CONTACT -</t>
    </r>
    <r>
      <rPr>
        <i/>
        <sz val="11"/>
        <rFont val="Calibri"/>
        <family val="2"/>
      </rPr>
      <t xml:space="preserve"> Effective 4/1/2024</t>
    </r>
  </si>
  <si>
    <t>UA</t>
  </si>
  <si>
    <t>U4</t>
  </si>
  <si>
    <t>LICENSED MASTER OF SOCIAL WORK</t>
  </si>
  <si>
    <t>PROVISIONALLY LICENSED PROVIDER</t>
  </si>
  <si>
    <t xml:space="preserve">Used to bill for services provided by a LMSW </t>
  </si>
  <si>
    <t>Used to bill for services provided by  PLPC or PLMFT</t>
  </si>
  <si>
    <t xml:space="preserve">                                                                       Age
</t>
  </si>
  <si>
    <r>
      <t xml:space="preserve">THERAPEUTIC TMS, SUBSEQUENT - </t>
    </r>
    <r>
      <rPr>
        <i/>
        <sz val="11"/>
        <rFont val="Calibri"/>
        <family val="2"/>
      </rPr>
      <t>Effective 8/2/2024</t>
    </r>
  </si>
  <si>
    <r>
      <t>NEW PATIENT OFFICE OUTPATIENT - EXPANDED PROBLEM FOCUSED (</t>
    </r>
    <r>
      <rPr>
        <sz val="11"/>
        <rFont val="Calibri"/>
        <family val="2"/>
      </rPr>
      <t>15 Min)</t>
    </r>
  </si>
  <si>
    <r>
      <t>NEW PATIENT OFFICE OUTPATIENT - DETAILED (</t>
    </r>
    <r>
      <rPr>
        <sz val="11"/>
        <rFont val="Calibri"/>
        <family val="2"/>
      </rPr>
      <t>30 Min)</t>
    </r>
  </si>
  <si>
    <r>
      <t>NEW PATIENT OFFICE OUTPATIENT - COMPREHENSIVE MODERATE COMPLEXITY (</t>
    </r>
    <r>
      <rPr>
        <sz val="11"/>
        <rFont val="Calibri"/>
        <family val="2"/>
      </rPr>
      <t>45 Min)</t>
    </r>
  </si>
  <si>
    <r>
      <t>ESTABLISHED PATIENT OFFICE OUTPATIENT -  PROBLEM FOCUSED (</t>
    </r>
    <r>
      <rPr>
        <sz val="11"/>
        <rFont val="Calibri"/>
        <family val="2"/>
      </rPr>
      <t>10 Min)</t>
    </r>
  </si>
  <si>
    <r>
      <t>ESTABLISHED PATIENT OFFICE OUTPATIENT - EXPANDED PROBLEM FOCUSED (</t>
    </r>
    <r>
      <rPr>
        <sz val="11"/>
        <rFont val="Calibri"/>
        <family val="2"/>
      </rPr>
      <t>20 Min)</t>
    </r>
  </si>
  <si>
    <r>
      <t>ESTABLISHED PATIENT OFFICE OUTPATIENT - DETAILED (</t>
    </r>
    <r>
      <rPr>
        <sz val="11"/>
        <rFont val="Calibri"/>
        <family val="2"/>
      </rPr>
      <t>30 Min)</t>
    </r>
  </si>
  <si>
    <t>APRN/CNS/ PA</t>
  </si>
  <si>
    <t>SPECIALIZED BEHAVIORAL HEALTH SERVICES - SUD Services TEMPORARY Rate Increase</t>
  </si>
  <si>
    <t>HF, TH</t>
  </si>
  <si>
    <t>HR, HS, TH</t>
  </si>
  <si>
    <t>TG, TH</t>
  </si>
  <si>
    <t>TG, HF, TH</t>
  </si>
  <si>
    <t>HK, TH</t>
  </si>
  <si>
    <t>RD, TH</t>
  </si>
  <si>
    <t>EFFECTIVE FOR DATES OF SERVICE DECEMBER 1, 2024 THROUGH JUNE 30, 2025 ONLY</t>
  </si>
  <si>
    <t xml:space="preserve">Less than Bachelor's (HM)
Temporary 25% Increase 
+add't 25%
Increase     </t>
  </si>
  <si>
    <t xml:space="preserve">Bachelor's Level (HN) Temporary 25% Increase
+add't 25% Increase      </t>
  </si>
  <si>
    <t xml:space="preserve">
Master's Level  (HO)
Temporary 25% Increase +add't 25% Increase  
</t>
  </si>
  <si>
    <t>Other/
Per Diem
Temporary 25% Increase
+add't 25% Increase</t>
  </si>
  <si>
    <t>U8, TH</t>
  </si>
  <si>
    <t>HQ, TH</t>
  </si>
  <si>
    <t>H2021</t>
  </si>
  <si>
    <t>FOLLOW UP SERVICE</t>
  </si>
  <si>
    <t>PSYCHOTHERAPY FOR CRISIS; INITIAL 60 MINUTES</t>
  </si>
  <si>
    <t>H2021 HQ</t>
  </si>
  <si>
    <t xml:space="preserve"> ADULT CRISIS SERVICES </t>
  </si>
  <si>
    <r>
      <t xml:space="preserve">ASSERTIVE COMMUNITY TREATMENT - SUBSEQUENT MONTHS - </t>
    </r>
    <r>
      <rPr>
        <i/>
        <sz val="11"/>
        <rFont val="Calibri"/>
        <family val="2"/>
      </rPr>
      <t>Effective 10/1/2023</t>
    </r>
  </si>
  <si>
    <t>18-20</t>
  </si>
  <si>
    <r>
      <rPr>
        <i/>
        <sz val="8"/>
        <rFont val="Calibri"/>
        <family val="2"/>
      </rPr>
      <t>1</t>
    </r>
    <r>
      <rPr>
        <i/>
        <sz val="11"/>
        <rFont val="Calibri"/>
        <family val="2"/>
      </rPr>
      <t xml:space="preserve"> Provider type modifiers are not applicable to FQHC/RHC claims.</t>
    </r>
  </si>
  <si>
    <r>
      <rPr>
        <i/>
        <sz val="8"/>
        <rFont val="Calibri"/>
        <family val="2"/>
      </rPr>
      <t xml:space="preserve">2 </t>
    </r>
    <r>
      <rPr>
        <i/>
        <sz val="11"/>
        <rFont val="Calibri"/>
        <family val="2"/>
      </rPr>
      <t>CPT code 99417 for 15 minutes of prolonged care, done on the same day as office/outpatient codes 99205 or 99215</t>
    </r>
  </si>
  <si>
    <r>
      <rPr>
        <i/>
        <sz val="8"/>
        <rFont val="Calibri"/>
        <family val="2"/>
      </rPr>
      <t>3</t>
    </r>
    <r>
      <rPr>
        <i/>
        <sz val="11"/>
        <rFont val="Calibri"/>
        <family val="2"/>
      </rPr>
      <t xml:space="preserve"> Do not report CPT code 99417 on the same date of service as 90833, 90836, 90838</t>
    </r>
  </si>
  <si>
    <r>
      <rPr>
        <i/>
        <sz val="8"/>
        <rFont val="Calibri"/>
        <family val="2"/>
      </rPr>
      <t xml:space="preserve">4 </t>
    </r>
    <r>
      <rPr>
        <i/>
        <sz val="11"/>
        <rFont val="Calibri"/>
        <family val="2"/>
      </rPr>
      <t>Effective 1/1/2024 for LCSW, LPC, LMFT providers</t>
    </r>
  </si>
  <si>
    <r>
      <rPr>
        <i/>
        <sz val="8"/>
        <rFont val="Calibri"/>
        <family val="2"/>
      </rPr>
      <t xml:space="preserve">5 </t>
    </r>
    <r>
      <rPr>
        <i/>
        <sz val="11"/>
        <rFont val="Calibri"/>
        <family val="2"/>
      </rPr>
      <t xml:space="preserve">PLPCs/PLMFTs and LMSWs may be rendering providers only for </t>
    </r>
    <r>
      <rPr>
        <i/>
        <u/>
        <sz val="11"/>
        <rFont val="Calibri"/>
        <family val="2"/>
      </rPr>
      <t>DOS on or after 8/01/2024</t>
    </r>
    <r>
      <rPr>
        <i/>
        <sz val="11"/>
        <rFont val="Calibri"/>
        <family val="2"/>
      </rPr>
      <t>.  They must not bill independently.</t>
    </r>
  </si>
  <si>
    <r>
      <rPr>
        <i/>
        <sz val="8"/>
        <rFont val="Calibri"/>
        <family val="2"/>
      </rPr>
      <t>6</t>
    </r>
    <r>
      <rPr>
        <i/>
        <sz val="11"/>
        <rFont val="Calibri"/>
        <family val="2"/>
      </rPr>
      <t xml:space="preserve"> CPT code 90867 should be reported only once (within a 6 week time period) per patient for the episode (initial planning) and NOT in conjunction with CPT codes 90868 or 90869</t>
    </r>
  </si>
  <si>
    <r>
      <rPr>
        <i/>
        <sz val="8"/>
        <rFont val="Calibri"/>
        <family val="2"/>
      </rPr>
      <t xml:space="preserve">7 </t>
    </r>
    <r>
      <rPr>
        <i/>
        <sz val="11"/>
        <rFont val="Calibri"/>
        <family val="2"/>
      </rPr>
      <t>Do not report CPT code 90869 in conjunction with 90867 or 90868</t>
    </r>
  </si>
  <si>
    <r>
      <t xml:space="preserve">PSYCHOTHERAPY, 30 MINUTES WITH PATIENT PRESENT, ADD ON </t>
    </r>
    <r>
      <rPr>
        <vertAlign val="superscript"/>
        <sz val="11"/>
        <rFont val="Calibri"/>
        <family val="2"/>
      </rPr>
      <t>3</t>
    </r>
  </si>
  <si>
    <r>
      <t xml:space="preserve">Modifier </t>
    </r>
    <r>
      <rPr>
        <vertAlign val="superscript"/>
        <sz val="14"/>
        <rFont val="Calibri"/>
        <family val="2"/>
      </rPr>
      <t>1</t>
    </r>
    <r>
      <rPr>
        <sz val="14"/>
        <rFont val="Calibri"/>
        <family val="2"/>
      </rPr>
      <t>&gt;</t>
    </r>
  </si>
  <si>
    <r>
      <t xml:space="preserve">PSYCHOTHERAPY, 45 MINUTES WITH PATIENT PRESENT, ADD ON </t>
    </r>
    <r>
      <rPr>
        <vertAlign val="superscript"/>
        <sz val="11"/>
        <rFont val="Calibri"/>
        <family val="2"/>
      </rPr>
      <t>3</t>
    </r>
  </si>
  <si>
    <r>
      <t xml:space="preserve">PSYCHOTHERAPY, 60 MINUTES WITH PATIENT PRESENT, ADD ON </t>
    </r>
    <r>
      <rPr>
        <vertAlign val="superscript"/>
        <sz val="11"/>
        <rFont val="Calibri"/>
        <family val="2"/>
      </rPr>
      <t>3</t>
    </r>
  </si>
  <si>
    <r>
      <t xml:space="preserve">THERAPEUTIC TMS TX, INITIAL - </t>
    </r>
    <r>
      <rPr>
        <i/>
        <sz val="11"/>
        <rFont val="Calibri"/>
        <family val="2"/>
      </rPr>
      <t xml:space="preserve">Effective 8/2/2024 </t>
    </r>
    <r>
      <rPr>
        <i/>
        <vertAlign val="superscript"/>
        <sz val="11"/>
        <rFont val="Calibri"/>
        <family val="2"/>
      </rPr>
      <t>6</t>
    </r>
  </si>
  <si>
    <r>
      <t xml:space="preserve">THERAPEUTIC TMS, SUBSEQUENT RE-DETERMINATION - </t>
    </r>
    <r>
      <rPr>
        <i/>
        <sz val="11"/>
        <rFont val="Calibri"/>
        <family val="2"/>
      </rPr>
      <t xml:space="preserve">Effective 8/2/2024 </t>
    </r>
    <r>
      <rPr>
        <i/>
        <vertAlign val="superscript"/>
        <sz val="11"/>
        <rFont val="Calibri"/>
        <family val="2"/>
      </rPr>
      <t>7</t>
    </r>
  </si>
  <si>
    <r>
      <t xml:space="preserve">HEALTH BEHAVIOR ASSESSMENT/REASSESSMENT </t>
    </r>
    <r>
      <rPr>
        <vertAlign val="superscript"/>
        <sz val="11"/>
        <rFont val="Calibri"/>
        <family val="2"/>
      </rPr>
      <t>4</t>
    </r>
  </si>
  <si>
    <r>
      <t xml:space="preserve">HEALTH BEHAVIOR INTERVENTION, INDIVIDUAL, FACE-TO-FACE; FIRST 30 MINUTES </t>
    </r>
    <r>
      <rPr>
        <vertAlign val="superscript"/>
        <sz val="11"/>
        <rFont val="Calibri"/>
        <family val="2"/>
      </rPr>
      <t>4</t>
    </r>
  </si>
  <si>
    <r>
      <t xml:space="preserve">HEALTH BEHAVIOR INTERVENTION, INDIVIDUAL, FACE-TO-FACE; EACH ADDITIONAL 15 MINUTES </t>
    </r>
    <r>
      <rPr>
        <vertAlign val="superscript"/>
        <sz val="11"/>
        <rFont val="Calibri"/>
        <family val="2"/>
      </rPr>
      <t>4</t>
    </r>
  </si>
  <si>
    <r>
      <t xml:space="preserve">HEALTH BEHAVIOR INTERVENTION, GROUP, FACE-TO-FACE; FIRST 30 MINUTES </t>
    </r>
    <r>
      <rPr>
        <vertAlign val="superscript"/>
        <sz val="11"/>
        <rFont val="Calibri"/>
        <family val="2"/>
      </rPr>
      <t>4</t>
    </r>
  </si>
  <si>
    <r>
      <t xml:space="preserve">HEALTH BEHAVIOR INTERVENTION, FAMILY WITH PATIENT PRESENT, FACE-TO-FACE; FIRST 30 MINUTES </t>
    </r>
    <r>
      <rPr>
        <vertAlign val="superscript"/>
        <sz val="11"/>
        <rFont val="Calibri"/>
        <family val="2"/>
      </rPr>
      <t>4</t>
    </r>
  </si>
  <si>
    <r>
      <t xml:space="preserve">HEALTH BEHAVIOR INTERVENTION, FAMILY WITH PATIENT PRESENT, FACE-TO-FACE; EACH ADDITIONAL 15 MINUTES </t>
    </r>
    <r>
      <rPr>
        <vertAlign val="superscript"/>
        <sz val="11"/>
        <rFont val="Calibri"/>
        <family val="2"/>
      </rPr>
      <t>4</t>
    </r>
  </si>
  <si>
    <r>
      <t xml:space="preserve">PROLONGED OFFICE OR OTHER OUTPATIENT, EACH ADDITIONAL 15 MINUTES </t>
    </r>
    <r>
      <rPr>
        <vertAlign val="superscript"/>
        <sz val="11"/>
        <rFont val="Calibri"/>
        <family val="2"/>
      </rPr>
      <t>2</t>
    </r>
  </si>
  <si>
    <r>
      <t xml:space="preserve">PLPC/PLMFT </t>
    </r>
    <r>
      <rPr>
        <vertAlign val="superscript"/>
        <sz val="10"/>
        <rFont val="Calibri"/>
        <family val="2"/>
      </rPr>
      <t xml:space="preserve">5 </t>
    </r>
  </si>
  <si>
    <t xml:space="preserve">ALCOHOL AND/OR DRUG SCREENING </t>
  </si>
  <si>
    <r>
      <rPr>
        <i/>
        <vertAlign val="superscript"/>
        <sz val="11"/>
        <rFont val="Calibri"/>
        <family val="2"/>
      </rPr>
      <t xml:space="preserve">1  </t>
    </r>
    <r>
      <rPr>
        <i/>
        <sz val="10"/>
        <rFont val="Calibri"/>
        <family val="2"/>
      </rPr>
      <t xml:space="preserve">CPST Assessments, CPT code 96156 with the TG modifier, may be provided by Psychiatrists and Licensed Mental Health Professionals (LMHPs). See the Behavioral Health Services provider Manual for details. </t>
    </r>
  </si>
  <si>
    <r>
      <t>HEALTH BEHAVIOR ASSESSMENT, OR REASSESSMENT - CPST OFFICE</t>
    </r>
    <r>
      <rPr>
        <vertAlign val="superscript"/>
        <sz val="11"/>
        <rFont val="Calibri"/>
        <family val="2"/>
      </rPr>
      <t xml:space="preserve"> 1</t>
    </r>
    <r>
      <rPr>
        <sz val="11"/>
        <rFont val="Calibri"/>
        <family val="2"/>
      </rPr>
      <t xml:space="preserve"> </t>
    </r>
  </si>
  <si>
    <r>
      <t>HEALTH BEHAVIOR ASSESSMENT, OR REASSESSMENT - CPST COMMUNITY</t>
    </r>
    <r>
      <rPr>
        <vertAlign val="superscript"/>
        <sz val="11"/>
        <rFont val="Calibri"/>
        <family val="2"/>
      </rPr>
      <t xml:space="preserve"> 1 </t>
    </r>
  </si>
  <si>
    <r>
      <t>PARENT  SUPPORT AND TRAINING – INDIVIDUAL</t>
    </r>
    <r>
      <rPr>
        <i/>
        <vertAlign val="superscript"/>
        <sz val="11"/>
        <rFont val="Calibri"/>
        <family val="2"/>
      </rPr>
      <t>1</t>
    </r>
    <r>
      <rPr>
        <i/>
        <sz val="9"/>
        <rFont val="Calibri"/>
        <family val="2"/>
      </rPr>
      <t>Effective 11/01/2018</t>
    </r>
  </si>
  <si>
    <r>
      <t>YOUTH SUPPORT AND TRAINING –  INDIVIDUA</t>
    </r>
    <r>
      <rPr>
        <sz val="11"/>
        <rFont val="Calibri"/>
        <family val="2"/>
      </rPr>
      <t>L</t>
    </r>
    <r>
      <rPr>
        <i/>
        <vertAlign val="superscript"/>
        <sz val="11"/>
        <rFont val="Calibri"/>
        <family val="2"/>
      </rPr>
      <t>1</t>
    </r>
    <r>
      <rPr>
        <i/>
        <sz val="9"/>
        <rFont val="Calibri"/>
        <family val="2"/>
      </rPr>
      <t>Effective 11/01/2018</t>
    </r>
  </si>
  <si>
    <r>
      <rPr>
        <b/>
        <i/>
        <vertAlign val="superscript"/>
        <sz val="11"/>
        <rFont val="Calibri"/>
        <family val="2"/>
      </rPr>
      <t>1</t>
    </r>
    <r>
      <rPr>
        <sz val="11"/>
        <rFont val="Calibri"/>
        <family val="2"/>
      </rPr>
      <t>FSO will use this code for attendance at CFT meetings for CSoC members. Family Support Organization workers attending child and family team meetings for the purposes of developing a treatment plan may bill for their participation time when the client/guardian is in attendance at the meeting and the development of the treatment plan is required for Medicaid.</t>
    </r>
  </si>
  <si>
    <r>
      <t xml:space="preserve">LMSW </t>
    </r>
    <r>
      <rPr>
        <vertAlign val="superscript"/>
        <sz val="10"/>
        <rFont val="Calibri"/>
        <family val="2"/>
      </rPr>
      <t>5</t>
    </r>
    <r>
      <rPr>
        <sz val="10"/>
        <rFont val="Calibri"/>
        <family val="2"/>
      </rPr>
      <t xml:space="preserve"> </t>
    </r>
  </si>
  <si>
    <r>
      <t>NEW PATIENT OFFICE OUTPATIENT - COMPREHENSIVE HIGH COMPLEXITY (</t>
    </r>
    <r>
      <rPr>
        <sz val="11"/>
        <rFont val="Calibri"/>
        <family val="2"/>
      </rPr>
      <t xml:space="preserve">60 Min) </t>
    </r>
    <r>
      <rPr>
        <vertAlign val="superscript"/>
        <sz val="11"/>
        <rFont val="Calibri"/>
        <family val="2"/>
      </rPr>
      <t>2</t>
    </r>
  </si>
  <si>
    <r>
      <t>ESTABLISHED PATIENT OFFICE OUTPATIENT - COMPREHENSIVE HIGH COMPLEXITY (</t>
    </r>
    <r>
      <rPr>
        <sz val="11"/>
        <rFont val="Calibri"/>
        <family val="2"/>
      </rPr>
      <t xml:space="preserve">40 Min) </t>
    </r>
    <r>
      <rPr>
        <vertAlign val="superscript"/>
        <sz val="11"/>
        <rFont val="Calibri"/>
        <family val="2"/>
      </rPr>
      <t>2</t>
    </r>
  </si>
  <si>
    <t>H0039</t>
  </si>
  <si>
    <r>
      <rPr>
        <vertAlign val="superscript"/>
        <sz val="11"/>
        <rFont val="Calibri"/>
        <family val="2"/>
      </rPr>
      <t>1</t>
    </r>
    <r>
      <rPr>
        <sz val="8"/>
        <rFont val="Calibri"/>
        <family val="2"/>
      </rPr>
      <t xml:space="preserve"> </t>
    </r>
    <r>
      <rPr>
        <sz val="10"/>
        <rFont val="Calibri"/>
        <family val="2"/>
      </rPr>
      <t>Note: Degree level modifiers can be added as applicable.  Licensed Mental Health Professionals should bill accordingly.  These modifiers are not applicable to FQHC/RHC claims.</t>
    </r>
  </si>
  <si>
    <r>
      <t xml:space="preserve">HEALTH BEHAVIOR INTERVENTION, GROUP, FACE-TO-FACE; EACH ADDITIONAL 15 MINUTES </t>
    </r>
    <r>
      <rPr>
        <vertAlign val="superscript"/>
        <sz val="11"/>
        <rFont val="Calibri"/>
        <family val="2"/>
      </rPr>
      <t>4</t>
    </r>
  </si>
  <si>
    <r>
      <t xml:space="preserve">H2022
</t>
    </r>
    <r>
      <rPr>
        <i/>
        <sz val="11"/>
        <rFont val="Calibri"/>
        <family val="2"/>
      </rPr>
      <t>Effective 4/1/2024</t>
    </r>
  </si>
  <si>
    <r>
      <t xml:space="preserve">Modifier </t>
    </r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</t>
    </r>
  </si>
  <si>
    <r>
      <t xml:space="preserve">ALCOHOL AND/OR DRUG SERVICES - METHADONE ADMINISTRATION OR SERVICE - </t>
    </r>
    <r>
      <rPr>
        <i/>
        <sz val="11"/>
        <rFont val="Calibri"/>
        <family val="2"/>
      </rPr>
      <t>Effective 10/1/24</t>
    </r>
  </si>
  <si>
    <r>
      <t xml:space="preserve">ALCOHOL AND/OR DRUG SERVICES - METHADONE ADMINISTRATION OR SERVICE (TAKE HOME) - </t>
    </r>
    <r>
      <rPr>
        <i/>
        <sz val="11"/>
        <rFont val="Calibri"/>
        <family val="2"/>
      </rPr>
      <t>Effective 10/1/24</t>
    </r>
  </si>
  <si>
    <r>
      <t xml:space="preserve">ALCOHOL AND/OR DRUG SERVICES - NOS (BUPRENORPHINE SERVICE) - </t>
    </r>
    <r>
      <rPr>
        <i/>
        <sz val="11"/>
        <rFont val="Calibri"/>
        <family val="2"/>
      </rPr>
      <t>Effective 10/1/24</t>
    </r>
  </si>
  <si>
    <r>
      <t xml:space="preserve">ALCOHOL AND/OR DRUG SERVICES - NOS (BUPRENORPHINE SERVICE - TAKE HOME) - </t>
    </r>
    <r>
      <rPr>
        <i/>
        <sz val="11"/>
        <rFont val="Calibri"/>
        <family val="2"/>
      </rPr>
      <t xml:space="preserve"> Effective 10/1/24</t>
    </r>
  </si>
  <si>
    <r>
      <t>PSYCHIATRIC HEALTH FACILITY SERVICE PER DIEM - PRTF (SPECIALIZED ASAM 3.7)</t>
    </r>
    <r>
      <rPr>
        <i/>
        <sz val="11"/>
        <rFont val="Calibri"/>
        <family val="2"/>
      </rPr>
      <t xml:space="preserve"> - Effective 10/1/24</t>
    </r>
  </si>
  <si>
    <r>
      <t xml:space="preserve">PSYCHIATRIC HEALTH FACILITY SERVICE PER DIEM - PRTF (SPECIALIZED ASAM 3.7WM) - </t>
    </r>
    <r>
      <rPr>
        <i/>
        <sz val="11"/>
        <rFont val="Calibri"/>
        <family val="2"/>
      </rPr>
      <t>Effective 10/1/24</t>
    </r>
  </si>
  <si>
    <r>
      <t>ALCOHOL AND/OR DRUG TREATMENT PROGRAM - 3.5  -</t>
    </r>
    <r>
      <rPr>
        <i/>
        <sz val="11"/>
        <rFont val="Calibri"/>
        <family val="2"/>
      </rPr>
      <t xml:space="preserve"> Effective 10/1/24</t>
    </r>
  </si>
  <si>
    <r>
      <t>ALCOHOL AND/OR DRUG TREATMENT PROGRAM - 3.7</t>
    </r>
    <r>
      <rPr>
        <i/>
        <sz val="11"/>
        <rFont val="Calibri"/>
        <family val="2"/>
      </rPr>
      <t xml:space="preserve"> - Effective 10/1/24</t>
    </r>
  </si>
  <si>
    <r>
      <t xml:space="preserve">BUPRENORPHINE, ORAL, 1 MG - </t>
    </r>
    <r>
      <rPr>
        <i/>
        <sz val="11"/>
        <rFont val="Calibri"/>
        <family val="2"/>
      </rPr>
      <t>Effective 10/1/24</t>
    </r>
  </si>
  <si>
    <r>
      <t xml:space="preserve">BUPRENORPHINE, ORAL, 1 MG (TAKE HOME) - </t>
    </r>
    <r>
      <rPr>
        <i/>
        <sz val="11"/>
        <rFont val="Calibri"/>
        <family val="2"/>
      </rPr>
      <t>Effective 10/1/24</t>
    </r>
  </si>
  <si>
    <r>
      <t xml:space="preserve">BUPRENORPHINE/NALOXONE, ORAL, LESS THAN OR EQUAL TO 3 MG - </t>
    </r>
    <r>
      <rPr>
        <i/>
        <sz val="11"/>
        <rFont val="Calibri"/>
        <family val="2"/>
      </rPr>
      <t>Effective 10/1/24</t>
    </r>
  </si>
  <si>
    <r>
      <t xml:space="preserve">BUPRENORPHINE/NALOXONE, ORAL, LESS THAN OR EQUAL TO 3 MG (TAKE HOME) - </t>
    </r>
    <r>
      <rPr>
        <i/>
        <sz val="11"/>
        <rFont val="Calibri"/>
        <family val="2"/>
      </rPr>
      <t>Effective 10/1/24</t>
    </r>
  </si>
  <si>
    <r>
      <t xml:space="preserve">BUPRENORPHINE/NALOXONE, ORAL, GREATER THAN 3 MG, BUT LESS THAN OR EQUAL TO 6 MG - </t>
    </r>
    <r>
      <rPr>
        <i/>
        <sz val="11"/>
        <rFont val="Calibri"/>
        <family val="2"/>
      </rPr>
      <t>Effective 10/1/24</t>
    </r>
  </si>
  <si>
    <r>
      <t xml:space="preserve">BUPRENORPHINE/NALOXONE, ORAL, GREATER THAN 3 MG, BUT LESS THAN OR EQUAL TO 6 MG (TAKE HOME) - </t>
    </r>
    <r>
      <rPr>
        <i/>
        <sz val="11"/>
        <rFont val="Calibri"/>
        <family val="2"/>
      </rPr>
      <t>Effective 10/1/24</t>
    </r>
  </si>
  <si>
    <r>
      <t xml:space="preserve">BUPRENORPHINE/NALOXONE, ORAL, GREATER THAN 6 MG, BUT LESS THAN OR EQUAL TO 10 MG - </t>
    </r>
    <r>
      <rPr>
        <i/>
        <sz val="11"/>
        <rFont val="Calibri"/>
        <family val="2"/>
      </rPr>
      <t>Effective 10/1/24</t>
    </r>
  </si>
  <si>
    <r>
      <t xml:space="preserve">BUPRENORPHINE/NALOXONE, ORAL, GREATER THAN 6 MG, BUT LESS THAN OR EQUAL TO 10 MG (TAKE HOME) - </t>
    </r>
    <r>
      <rPr>
        <i/>
        <sz val="11"/>
        <rFont val="Calibri"/>
        <family val="2"/>
      </rPr>
      <t>Effective 10/1/24</t>
    </r>
  </si>
  <si>
    <r>
      <t xml:space="preserve">BUPRENORPHINE/NALOXONE, ORAL, GREATER THAN 10 MG - </t>
    </r>
    <r>
      <rPr>
        <i/>
        <sz val="11"/>
        <rFont val="Calibri"/>
        <family val="2"/>
      </rPr>
      <t>Effective 10/1/24</t>
    </r>
  </si>
  <si>
    <r>
      <t xml:space="preserve">BUPRENORPHINE/NALOXONE, ORAL, GREATER THAN 10 MG (TAKE HOME) - </t>
    </r>
    <r>
      <rPr>
        <i/>
        <sz val="11"/>
        <rFont val="Calibri"/>
        <family val="2"/>
      </rPr>
      <t>Effective 10/1/24</t>
    </r>
  </si>
  <si>
    <r>
      <t xml:space="preserve">BEHAVIORAL HEALTH CRISIS CARE - BHS LICENSE (BILLABLE FOR &lt; 4 HOURS/DAY) - </t>
    </r>
    <r>
      <rPr>
        <i/>
        <sz val="11"/>
        <rFont val="Calibri"/>
        <family val="2"/>
      </rPr>
      <t>Effective 7/1/25</t>
    </r>
  </si>
  <si>
    <r>
      <t xml:space="preserve">BEHAVIORAL HEALTH CRISIS CARE - CRC LICENSE (BILLABLE FOR &lt; 4 HOURS/DAY) - </t>
    </r>
    <r>
      <rPr>
        <i/>
        <sz val="11"/>
        <rFont val="Calibri"/>
        <family val="2"/>
      </rPr>
      <t>Effective 7/1/25</t>
    </r>
  </si>
  <si>
    <r>
      <t xml:space="preserve">BEHAVIORAL HEALTH CRISIS CARE - BHS LICENSE (BILLABLE FOR </t>
    </r>
    <r>
      <rPr>
        <u/>
        <sz val="11"/>
        <rFont val="Calibri"/>
        <family val="2"/>
      </rPr>
      <t>&gt;</t>
    </r>
    <r>
      <rPr>
        <sz val="11"/>
        <rFont val="Calibri"/>
        <family val="2"/>
      </rPr>
      <t xml:space="preserve"> 4 HOURS/DAY) - </t>
    </r>
    <r>
      <rPr>
        <i/>
        <sz val="11"/>
        <rFont val="Calibri"/>
        <family val="2"/>
      </rPr>
      <t>Effective 7/1/25</t>
    </r>
  </si>
  <si>
    <r>
      <t xml:space="preserve">BEHAVIORAL HEALTH CRISIS CARE - CRC LICENSE (BILLABLE FOR </t>
    </r>
    <r>
      <rPr>
        <u/>
        <sz val="11"/>
        <rFont val="Calibri"/>
        <family val="2"/>
      </rPr>
      <t>&gt;</t>
    </r>
    <r>
      <rPr>
        <sz val="11"/>
        <rFont val="Calibri"/>
        <family val="2"/>
      </rPr>
      <t xml:space="preserve"> 4 HOURS/DAY) - </t>
    </r>
    <r>
      <rPr>
        <i/>
        <sz val="11"/>
        <rFont val="Calibri"/>
        <family val="2"/>
      </rPr>
      <t>Effective 7/1/25</t>
    </r>
  </si>
  <si>
    <r>
      <t>BEHAVIORAL HEALTH LONG TERM RESIDENTIAL - 3.3</t>
    </r>
    <r>
      <rPr>
        <i/>
        <strike/>
        <sz val="11"/>
        <color indexed="10"/>
        <rFont val="Calibri"/>
        <family val="2"/>
      </rPr>
      <t xml:space="preserve"> - Effective 10/1/24</t>
    </r>
  </si>
  <si>
    <r>
      <t>BEHAVIORAL HEALTH LONG TERM RESIDENTIAL - 3.3 ROOM AND BOARD</t>
    </r>
    <r>
      <rPr>
        <strike/>
        <vertAlign val="superscript"/>
        <sz val="11"/>
        <color indexed="10"/>
        <rFont val="Calibri"/>
        <family val="2"/>
      </rPr>
      <t xml:space="preserve"> 2</t>
    </r>
  </si>
  <si>
    <r>
      <t xml:space="preserve">ALCOHOL AND/OR DRUG SERVICES - SUBACUTE DETOX 3.2-WM ROOM AND BOARD </t>
    </r>
    <r>
      <rPr>
        <strike/>
        <vertAlign val="superscript"/>
        <sz val="11"/>
        <color indexed="10"/>
        <rFont val="Calibri"/>
        <family val="2"/>
      </rPr>
      <t>2</t>
    </r>
  </si>
  <si>
    <r>
      <t xml:space="preserve">ALCOHOL AND/OR DRUG SERVICES - ACUTE DETOX 3.7-WM ROOM AND BOARD </t>
    </r>
    <r>
      <rPr>
        <strike/>
        <vertAlign val="superscript"/>
        <sz val="11"/>
        <color indexed="10"/>
        <rFont val="Calibri"/>
        <family val="2"/>
      </rPr>
      <t>2</t>
    </r>
  </si>
  <si>
    <r>
      <t xml:space="preserve">ALCOHOL AND/OR DRUG SERVICES - HALFWAY HOUSE 3.1 ROOM AND BOARD </t>
    </r>
    <r>
      <rPr>
        <strike/>
        <vertAlign val="superscript"/>
        <sz val="11"/>
        <color indexed="10"/>
        <rFont val="Calibri"/>
        <family val="2"/>
      </rPr>
      <t>2</t>
    </r>
  </si>
  <si>
    <r>
      <t xml:space="preserve">ALCOHOL AND/OR DRUG TREATMENT PROGRAM - 3.5 ROOM AND BOARD </t>
    </r>
    <r>
      <rPr>
        <strike/>
        <vertAlign val="superscript"/>
        <sz val="11"/>
        <color indexed="10"/>
        <rFont val="Calibri"/>
        <family val="2"/>
      </rPr>
      <t>2</t>
    </r>
  </si>
  <si>
    <r>
      <t xml:space="preserve">ALCOHOL AND/OR DRUG TREATMENT PROGRAM - 3.7 ROOM AND BOARD </t>
    </r>
    <r>
      <rPr>
        <strike/>
        <vertAlign val="superscript"/>
        <sz val="11"/>
        <color indexed="10"/>
        <rFont val="Calibri"/>
        <family val="2"/>
      </rPr>
      <t>2</t>
    </r>
  </si>
  <si>
    <r>
      <rPr>
        <strike/>
        <vertAlign val="superscript"/>
        <sz val="11"/>
        <color indexed="10"/>
        <rFont val="Calibri"/>
        <family val="2"/>
      </rPr>
      <t>2</t>
    </r>
    <r>
      <rPr>
        <strike/>
        <sz val="10"/>
        <color indexed="10"/>
        <rFont val="Calibri"/>
        <family val="2"/>
      </rPr>
      <t xml:space="preserve"> Note: Room and Board is not a State Plan service, but was historically covered under LBHP at the rates listed. </t>
    </r>
  </si>
  <si>
    <t>0-17</t>
  </si>
  <si>
    <r>
      <t xml:space="preserve">ALCOHOL AND/OR DRUG SERVICES - HALFWAY HOUSE 3.1 - </t>
    </r>
    <r>
      <rPr>
        <i/>
        <sz val="11"/>
        <rFont val="Calibri"/>
        <family val="2"/>
      </rPr>
      <t xml:space="preserve"> Effective 10/1/24</t>
    </r>
  </si>
  <si>
    <t>18-59</t>
  </si>
  <si>
    <r>
      <t>ALCOHOL AND/OR DRUG ASSESSMENT -</t>
    </r>
    <r>
      <rPr>
        <i/>
        <sz val="11"/>
        <color indexed="10"/>
        <rFont val="Calibri"/>
        <family val="2"/>
      </rPr>
      <t xml:space="preserve"> Effective 1/1/2026</t>
    </r>
  </si>
  <si>
    <r>
      <t>ALCOHOL AND/OR DRUG SERVICES - ACUTE DETOX 3.7-WM -</t>
    </r>
    <r>
      <rPr>
        <i/>
        <sz val="11"/>
        <color indexed="10"/>
        <rFont val="Calibri"/>
        <family val="2"/>
      </rPr>
      <t xml:space="preserve">  Effective 1/1/2026</t>
    </r>
  </si>
  <si>
    <r>
      <t xml:space="preserve">ALCOHOL AND/OR DRUG SERVICES - AMBULATORY DETOX 2.7 - </t>
    </r>
    <r>
      <rPr>
        <i/>
        <sz val="11"/>
        <color indexed="10"/>
        <rFont val="Calibri"/>
        <family val="2"/>
      </rPr>
      <t>Effective 1/1/2026</t>
    </r>
  </si>
  <si>
    <r>
      <t>ALCOHOL AND/OR DRUG TREATMENT PROGRAM - 3.5  -</t>
    </r>
    <r>
      <rPr>
        <i/>
        <sz val="11"/>
        <color indexed="10"/>
        <rFont val="Calibri"/>
        <family val="2"/>
      </rPr>
      <t xml:space="preserve"> Effective 1/1/2026</t>
    </r>
  </si>
  <si>
    <r>
      <t xml:space="preserve">ALCOHOL AND/OR DRUG SERVICES - INDIVIDUAL </t>
    </r>
    <r>
      <rPr>
        <i/>
        <sz val="11"/>
        <color indexed="10"/>
        <rFont val="Calibri"/>
        <family val="2"/>
      </rPr>
      <t>- Effective 1/1/2026</t>
    </r>
  </si>
  <si>
    <r>
      <t xml:space="preserve">ALCOHOL AND/OR DRUG SERVICES - GROUP (PER PERSON) </t>
    </r>
    <r>
      <rPr>
        <i/>
        <sz val="11"/>
        <color indexed="10"/>
        <rFont val="Calibri"/>
        <family val="2"/>
      </rPr>
      <t>-  Effective 1/1/2026</t>
    </r>
  </si>
  <si>
    <r>
      <t xml:space="preserve">ALCOHOL AND/OR DRUG SERVICES - FAMILY (PER FAMILY MEMBER) </t>
    </r>
    <r>
      <rPr>
        <i/>
        <sz val="11"/>
        <color indexed="10"/>
        <rFont val="Calibri"/>
        <family val="2"/>
      </rPr>
      <t>-  Effective 1/1/2026</t>
    </r>
  </si>
  <si>
    <r>
      <t xml:space="preserve">DIALECTICAL BEHAVIORAL THERAPY, INDIVIDUAL (Per Visit) - </t>
    </r>
    <r>
      <rPr>
        <i/>
        <sz val="11"/>
        <rFont val="Calibri"/>
        <family val="2"/>
      </rPr>
      <t>Effective 3/1/2025</t>
    </r>
  </si>
  <si>
    <r>
      <t xml:space="preserve">DIALECTICAL BEHAVIORAL THERAPY, GROUP (Per Visit) - </t>
    </r>
    <r>
      <rPr>
        <i/>
        <sz val="11"/>
        <rFont val="Calibri"/>
        <family val="2"/>
      </rPr>
      <t>Effective 3/1/2025</t>
    </r>
  </si>
  <si>
    <r>
      <t xml:space="preserve">Used to bill for eligible services provided via telehealth  MUST include the combination of Place of Service (POS) = 02 or 10 </t>
    </r>
    <r>
      <rPr>
        <u/>
        <sz val="11"/>
        <color indexed="10"/>
        <rFont val="Calibri"/>
        <family val="2"/>
      </rPr>
      <t>AND</t>
    </r>
    <r>
      <rPr>
        <sz val="11"/>
        <color indexed="10"/>
        <rFont val="Calibri"/>
        <family val="2"/>
      </rPr>
      <t xml:space="preserve"> Modifier 95 </t>
    </r>
  </si>
  <si>
    <t>NEW PATIENT - EXPANDED PROBLEM FOCUSED  (PREGNANT/PARENTING) (15 Min)</t>
  </si>
  <si>
    <t>NEW PATIENT - DETAILED  (PREGNANT/PARENTING) (30 Min)</t>
  </si>
  <si>
    <t>NEW PATIENT - COMPREHENSIVE MODERATE COMPLEXITY  (PREGNANT/PARENTING) (45 Min)</t>
  </si>
  <si>
    <t>NEW PATIENT - COMPREHENSIVE HIGH COMPLEXITY  (PREGNANT/PARENTING)  (60 Min)</t>
  </si>
  <si>
    <t>ESTABLISHED PATIENT - MINIMAL PROBLEMS  (PREGNANT/PARENTING)</t>
  </si>
  <si>
    <t>ESTABLISHED PATIENT -  PROBLEM FOCUSED  (PREGNANT/PARENTING) (10 Min)</t>
  </si>
  <si>
    <t>ESTABLISHED PATIENT - EXPANDED PROBLEM FOCUSED  (PREGNANT/PARENTING) (20 Min)</t>
  </si>
  <si>
    <t>ESTABLISHED PATIENT - DETAILED  (PREGNANT/PARENTING) (30 Min)</t>
  </si>
  <si>
    <t>ESTABLISHED PATIENT - COMPREHENSIVE HIGH COMPLEXITY  (PREGNANT/PARENTING) (40 Min)</t>
  </si>
  <si>
    <r>
      <t xml:space="preserve">ALCOHOL AND/OR DRUG SERVICES - SUBACUTE DETOX 3.2-WM </t>
    </r>
    <r>
      <rPr>
        <i/>
        <strike/>
        <sz val="11"/>
        <color indexed="10"/>
        <rFont val="Calibri"/>
        <family val="2"/>
      </rPr>
      <t>-  Effective 10/1/24</t>
    </r>
  </si>
  <si>
    <t>10-17</t>
  </si>
  <si>
    <t>ALCOHOL AND/OR DRUG ASSESSMENT  (PREGNANT/PARENTING)</t>
  </si>
  <si>
    <t>ALCOHOL AND/OR DRUG SERVICES - INDIVIDUAL   (PREGNANT/PARENTING)</t>
  </si>
  <si>
    <t>ALCOHOL AND/OR DRUG SERVICES - GROUP (PER PERSON)  (PREGNANT/PARENTING)</t>
  </si>
  <si>
    <t>ALCOHOL AND/OR DRUG SERVICES - FAMILY (PER FAMILY MEMBER)  (PREGNANT/PARENTING)</t>
  </si>
  <si>
    <t>ALCOHOL AND/OR DRUG SERVICES - ACUTE DETOX 3.7-WM  (PREGNANT/PARENTING)</t>
  </si>
  <si>
    <t>ALCOHOL AND/OR DRUG SERVICES - SUBACUTE DETOX 3.2-WM  (PREGNANT/PARENTING)</t>
  </si>
  <si>
    <t>ALCOHOL AND/OR DRUG SERVICES - INTENSIVE OUTPATIENT 2.1 GROUP  (PREGNANT/PARENTING)</t>
  </si>
  <si>
    <t>BEHAVIORAL HEALTH LONG TERM RESIDENTIAL - 3.3  (PREGNANT/PARENTING)</t>
  </si>
  <si>
    <t>ALCOHOL AND/OR DRUG SERVICES - METHADONE ADMINISTRATION OR SERVICE   (PREGNANT/PARENTING)</t>
  </si>
  <si>
    <t>ALCOHOL AND/OR DRUG SERVICES - METHADONE ADMINISTRATION OR SERVICE (TAKE HOME)   (PREGNANT/PARENTING)</t>
  </si>
  <si>
    <t>ALCOHOL AND/OR DRUG SERVICES - NOS (BUPRENORPHINE SERVICE)  (PREGNANT/PARENTING)</t>
  </si>
  <si>
    <t>ALCOHOL AND/OR DRUG SERVICES - NOS (BUPRENORPHINE SERVICE - TAKE HOME)  (PREGNANT/PARENTING)</t>
  </si>
  <si>
    <t>PSYCHIATRIC HEALTH FACILITY SERVICE PER DIEM - PRTF (SPECIALIZED ASAM 3.7) (PREGNANT/PARENTING)</t>
  </si>
  <si>
    <t>PSYCHIATRIC HEALTH FACILITY SERVICE PER DIEM - PRTF (SPECIALIZED ASAM 3.7WM)  (PREGNANT/PARENTING)</t>
  </si>
  <si>
    <t>ALCOHOL AND/OR DRUG SERVICES - HALFWAY HOUSE 3.1  (PREGNANT/PARENTING)</t>
  </si>
  <si>
    <t>ALCOHOL AND/OR DRUG TREATMENT PROGRAM - 3.5  (PREGNANT/PARENTING)</t>
  </si>
  <si>
    <t>ALCOHOL AND/OR DRUG TREATMENT PROGRAM - 3.7  (PREGNANT/PARENTING)</t>
  </si>
  <si>
    <t>BUPRENORPHINE, ORAL, 1 MG   (PREGNANT/PARENTING)</t>
  </si>
  <si>
    <t>BUPRENORPHINE, ORAL, 1 MG (TAKE HOME)  (PREGNANT/PARENTING)</t>
  </si>
  <si>
    <t>BUPRENORPHINE/NALOXONE, ORAL, LESS THAN OR EQUAL TO 3 MG  (PREGNANT/PARENTING)</t>
  </si>
  <si>
    <t>BUPRENORPHINE/NALOXONE, ORAL, LESS THAN OR EQUAL TO 3 MG (TAKE HOME)  (PREGNANT/PARENTING)</t>
  </si>
  <si>
    <t>BUPRENORPHINE/NALOXONE, ORAL, GREATER THAN 3 MG, BUT LESS THAN OR EQUAL TO 6 MG  (PREGNANT/PARENTING)</t>
  </si>
  <si>
    <t>BUPRENORPHINE/NALOXONE, ORAL, GREATER THAN 3 MG, BUT LESS THAN OR EQUAL TO 6 MG (TAKE HOME)  (PREGNANT/PARENTING)</t>
  </si>
  <si>
    <t>BUPRENORPHINE/NALOXONE, ORAL, GREATER THAN 6 MG, BUT LESS THAN OR EQUAL TO 10 MG  (PREGNANT/PARENTING)</t>
  </si>
  <si>
    <t>BUPRENORPHINE/NALOXONE, ORAL, GREATER THAN 6 MG, BUT LESS THAN OR EQUAL TO 10 MG (TAKE HOME)  (PREGNANT/PARENTING)</t>
  </si>
  <si>
    <t>BUPRENORPHINE/NALOXONE, ORAL, GREATER THAN 10 MG  (PREGNANT/PARENTING)</t>
  </si>
  <si>
    <t>BUPRENORPHINE/NALOXONE, ORAL, GREATER THAN 10 MG (TAKE HOME)  (PREGNANT/PARENTING)</t>
  </si>
  <si>
    <r>
      <t xml:space="preserve">OBSTETRICAL TREATMENT/SERVICES, </t>
    </r>
    <r>
      <rPr>
        <sz val="11"/>
        <color indexed="10"/>
        <rFont val="Calibri"/>
        <family val="2"/>
      </rPr>
      <t>PREGNANT/PARENTING</t>
    </r>
  </si>
  <si>
    <r>
      <t>Used to bill for Alcohol and/or Drug Services Individual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provided by an unlicensed provider </t>
    </r>
    <r>
      <rPr>
        <sz val="11"/>
        <color indexed="10"/>
        <rFont val="Calibri"/>
        <family val="2"/>
      </rPr>
      <t>or a LAC</t>
    </r>
  </si>
  <si>
    <r>
      <t xml:space="preserve">ALCOHOL AND/OR DRUG SERVICES - HALFWAY HOUSE 3.1  (PREGNANT/PARENTING) - </t>
    </r>
    <r>
      <rPr>
        <i/>
        <sz val="11"/>
        <color indexed="10"/>
        <rFont val="Calibri"/>
        <family val="2"/>
      </rPr>
      <t>Effective 1/1/2026</t>
    </r>
  </si>
  <si>
    <r>
      <t xml:space="preserve">ALCOHOL AND/OR DRUG TREATMENT PROGRAM - 3.5  (PREGNANT/PARENTING) - </t>
    </r>
    <r>
      <rPr>
        <i/>
        <sz val="11"/>
        <color indexed="10"/>
        <rFont val="Calibri"/>
        <family val="2"/>
      </rPr>
      <t>Effective 1/1/2026</t>
    </r>
  </si>
  <si>
    <r>
      <t xml:space="preserve">ASSERTIVE COMMUNITY TREATMENT - 1ST MONTH IF ENROLLED 1-10TH DAY OF MONTH - </t>
    </r>
    <r>
      <rPr>
        <i/>
        <sz val="11"/>
        <rFont val="Calibri"/>
        <family val="2"/>
      </rPr>
      <t>Effective 10/1/2023</t>
    </r>
  </si>
  <si>
    <r>
      <t>ALCOHOL AND/OR DRUG TREATMENT PROGRAM - 3.5  (PREGNANT/PARENTING) -</t>
    </r>
    <r>
      <rPr>
        <i/>
        <sz val="11"/>
        <rFont val="Calibri"/>
        <family val="2"/>
      </rPr>
      <t xml:space="preserve"> Effective 10/1/24</t>
    </r>
  </si>
  <si>
    <r>
      <t xml:space="preserve">Used to bill for services provided by a Medical Psychologist - </t>
    </r>
    <r>
      <rPr>
        <i/>
        <sz val="11"/>
        <rFont val="Calibri"/>
        <family val="2"/>
      </rPr>
      <t>Effective 7/1/16</t>
    </r>
  </si>
  <si>
    <r>
      <t>ALCOHOL AND/OR DRUG SERVICES - INTENSIVE OUTPATIENT 2.1 GROUP -</t>
    </r>
    <r>
      <rPr>
        <b/>
        <i/>
        <sz val="11"/>
        <color indexed="10"/>
        <rFont val="Calibri"/>
        <family val="2"/>
      </rPr>
      <t xml:space="preserve"> </t>
    </r>
    <r>
      <rPr>
        <i/>
        <sz val="11"/>
        <color indexed="10"/>
        <rFont val="Calibri"/>
        <family val="2"/>
      </rPr>
      <t>Effective 1/1/2026</t>
    </r>
  </si>
  <si>
    <r>
      <t xml:space="preserve">ALCOHOL AND/OR DRUG SERVICES - HALFWAY HOUSE 3.1 -  </t>
    </r>
    <r>
      <rPr>
        <i/>
        <sz val="11"/>
        <color indexed="10"/>
        <rFont val="Calibri"/>
        <family val="2"/>
      </rPr>
      <t>Effective 1/1/26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</si>
</sst>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71" formatCode="\$#,##0.00;[Red]\$#,##0.00"/>
    <numFmt numFmtId="176" formatCode="&quot;$&quot;#,##0.0000"/>
  </numFmts>
  <fonts count="8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i/>
      <sz val="10"/>
      <name val="Calibri"/>
      <family val="2"/>
    </font>
    <font>
      <sz val="10"/>
      <name val="Times New Roman"/>
      <family val="1"/>
    </font>
    <font>
      <i/>
      <sz val="11"/>
      <name val="Calibri"/>
      <family val="2"/>
    </font>
    <font>
      <i/>
      <u/>
      <sz val="11"/>
      <name val="Calibri"/>
      <family val="2"/>
    </font>
    <font>
      <i/>
      <sz val="11"/>
      <name val="Calibri"/>
      <family val="2"/>
    </font>
    <font>
      <sz val="14"/>
      <name val="Calibri"/>
      <family val="2"/>
    </font>
    <font>
      <i/>
      <sz val="8"/>
      <name val="Calibri"/>
      <family val="2"/>
    </font>
    <font>
      <i/>
      <sz val="8"/>
      <name val="Calibri"/>
      <family val="2"/>
    </font>
    <font>
      <vertAlign val="superscript"/>
      <sz val="11"/>
      <name val="Calibri"/>
      <family val="2"/>
    </font>
    <font>
      <vertAlign val="superscript"/>
      <sz val="14"/>
      <name val="Calibri"/>
      <family val="2"/>
    </font>
    <font>
      <i/>
      <vertAlign val="superscript"/>
      <sz val="11"/>
      <name val="Calibri"/>
      <family val="2"/>
    </font>
    <font>
      <vertAlign val="superscript"/>
      <sz val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i/>
      <vertAlign val="superscript"/>
      <sz val="11"/>
      <name val="Calibri"/>
      <family val="2"/>
    </font>
    <font>
      <vertAlign val="superscript"/>
      <sz val="11"/>
      <name val="Calibri"/>
      <family val="2"/>
    </font>
    <font>
      <b/>
      <i/>
      <vertAlign val="superscript"/>
      <sz val="11"/>
      <name val="Calibri"/>
      <family val="2"/>
    </font>
    <font>
      <i/>
      <sz val="11"/>
      <name val="Calibri"/>
      <family val="2"/>
    </font>
    <font>
      <i/>
      <sz val="11"/>
      <color indexed="10"/>
      <name val="Calibri"/>
      <family val="2"/>
    </font>
    <font>
      <i/>
      <strike/>
      <sz val="11"/>
      <color indexed="10"/>
      <name val="Calibri"/>
      <family val="2"/>
    </font>
    <font>
      <strike/>
      <vertAlign val="superscript"/>
      <sz val="11"/>
      <color indexed="10"/>
      <name val="Calibri"/>
      <family val="2"/>
    </font>
    <font>
      <strike/>
      <sz val="10"/>
      <color indexed="10"/>
      <name val="Calibri"/>
      <family val="2"/>
    </font>
    <font>
      <i/>
      <sz val="11"/>
      <color indexed="10"/>
      <name val="Calibri"/>
      <family val="2"/>
    </font>
    <font>
      <sz val="11"/>
      <color indexed="10"/>
      <name val="Calibri"/>
      <family val="2"/>
    </font>
    <font>
      <u/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i/>
      <strike/>
      <sz val="11"/>
      <color indexed="10"/>
      <name val="Calibri"/>
      <family val="2"/>
    </font>
    <font>
      <i/>
      <sz val="11"/>
      <name val="Calibri"/>
      <family val="2"/>
    </font>
    <font>
      <i/>
      <sz val="11"/>
      <color indexed="10"/>
      <name val="Calibri"/>
      <family val="2"/>
    </font>
    <font>
      <b/>
      <i/>
      <sz val="11"/>
      <color indexed="10"/>
      <name val="Calibri"/>
      <family val="2"/>
    </font>
    <font>
      <i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color rgb="FF000000"/>
      <name val="Segoe UI"/>
      <family val="2"/>
    </font>
    <font>
      <i/>
      <sz val="8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0"/>
      <color rgb="FFFF0000"/>
      <name val="Calibri"/>
      <family val="2"/>
    </font>
    <font>
      <strike/>
      <sz val="10"/>
      <color rgb="FFFF0000"/>
      <name val="Calibri"/>
      <family val="2"/>
      <scheme val="minor"/>
    </font>
    <font>
      <sz val="11"/>
      <color rgb="FFFF0000"/>
      <name val="Calibri"/>
      <family val="2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7E6E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3" fillId="26" borderId="0" applyNumberFormat="0" applyBorder="0" applyAlignment="0" applyProtection="0"/>
    <xf numFmtId="0" fontId="44" fillId="27" borderId="12" applyNumberFormat="0" applyAlignment="0" applyProtection="0"/>
    <xf numFmtId="0" fontId="45" fillId="28" borderId="13" applyNumberFormat="0" applyAlignment="0" applyProtection="0"/>
    <xf numFmtId="0" fontId="46" fillId="0" borderId="0" applyNumberFormat="0" applyFill="0" applyBorder="0" applyAlignment="0" applyProtection="0"/>
    <xf numFmtId="0" fontId="47" fillId="29" borderId="0" applyNumberFormat="0" applyBorder="0" applyAlignment="0" applyProtection="0"/>
    <xf numFmtId="0" fontId="48" fillId="0" borderId="14" applyNumberFormat="0" applyFill="0" applyAlignment="0" applyProtection="0"/>
    <xf numFmtId="0" fontId="49" fillId="0" borderId="15" applyNumberFormat="0" applyFill="0" applyAlignment="0" applyProtection="0"/>
    <xf numFmtId="0" fontId="50" fillId="0" borderId="16" applyNumberFormat="0" applyFill="0" applyAlignment="0" applyProtection="0"/>
    <xf numFmtId="0" fontId="50" fillId="0" borderId="0" applyNumberFormat="0" applyFill="0" applyBorder="0" applyAlignment="0" applyProtection="0"/>
    <xf numFmtId="0" fontId="51" fillId="30" borderId="12" applyNumberFormat="0" applyAlignment="0" applyProtection="0"/>
    <xf numFmtId="0" fontId="52" fillId="0" borderId="17" applyNumberFormat="0" applyFill="0" applyAlignment="0" applyProtection="0"/>
    <xf numFmtId="0" fontId="53" fillId="31" borderId="0" applyNumberFormat="0" applyBorder="0" applyAlignment="0" applyProtection="0"/>
    <xf numFmtId="0" fontId="41" fillId="32" borderId="18" applyNumberFormat="0" applyFont="0" applyAlignment="0" applyProtection="0"/>
    <xf numFmtId="0" fontId="54" fillId="27" borderId="19" applyNumberFormat="0" applyAlignment="0" applyProtection="0"/>
    <xf numFmtId="0" fontId="55" fillId="0" borderId="0" applyNumberFormat="0" applyFill="0" applyBorder="0" applyAlignment="0" applyProtection="0"/>
    <xf numFmtId="0" fontId="56" fillId="0" borderId="20" applyNumberFormat="0" applyFill="0" applyAlignment="0" applyProtection="0"/>
    <xf numFmtId="0" fontId="57" fillId="0" borderId="0" applyNumberFormat="0" applyFill="0" applyBorder="0" applyAlignment="0" applyProtection="0"/>
  </cellStyleXfs>
  <cellXfs count="278">
    <xf numFmtId="0" fontId="0" fillId="0" borderId="0" xfId="0"/>
    <xf numFmtId="164" fontId="58" fillId="33" borderId="0" xfId="0" applyNumberFormat="1" applyFont="1" applyFill="1" applyBorder="1"/>
    <xf numFmtId="164" fontId="58" fillId="0" borderId="1" xfId="0" applyNumberFormat="1" applyFont="1" applyBorder="1"/>
    <xf numFmtId="164" fontId="58" fillId="34" borderId="1" xfId="0" applyNumberFormat="1" applyFont="1" applyFill="1" applyBorder="1"/>
    <xf numFmtId="0" fontId="58" fillId="0" borderId="1" xfId="0" applyFont="1" applyBorder="1"/>
    <xf numFmtId="0" fontId="58" fillId="0" borderId="0" xfId="0" applyFont="1"/>
    <xf numFmtId="0" fontId="58" fillId="34" borderId="1" xfId="0" applyFont="1" applyFill="1" applyBorder="1"/>
    <xf numFmtId="164" fontId="58" fillId="0" borderId="0" xfId="0" applyNumberFormat="1" applyFont="1"/>
    <xf numFmtId="16" fontId="58" fillId="0" borderId="1" xfId="0" quotePrefix="1" applyNumberFormat="1" applyFont="1" applyBorder="1"/>
    <xf numFmtId="0" fontId="58" fillId="0" borderId="0" xfId="0" applyFont="1" applyBorder="1"/>
    <xf numFmtId="0" fontId="58" fillId="33" borderId="1" xfId="0" applyNumberFormat="1" applyFont="1" applyFill="1" applyBorder="1" applyAlignment="1">
      <alignment horizontal="left"/>
    </xf>
    <xf numFmtId="0" fontId="58" fillId="33" borderId="0" xfId="0" applyFont="1" applyFill="1"/>
    <xf numFmtId="0" fontId="58" fillId="33" borderId="1" xfId="0" applyFont="1" applyFill="1" applyBorder="1"/>
    <xf numFmtId="0" fontId="58" fillId="33" borderId="0" xfId="0" applyFont="1" applyFill="1" applyBorder="1"/>
    <xf numFmtId="0" fontId="58" fillId="33" borderId="0" xfId="0" applyNumberFormat="1" applyFont="1" applyFill="1" applyBorder="1" applyAlignment="1">
      <alignment horizontal="left"/>
    </xf>
    <xf numFmtId="0" fontId="58" fillId="33" borderId="0" xfId="0" applyNumberFormat="1" applyFont="1" applyFill="1" applyAlignment="1">
      <alignment horizontal="left"/>
    </xf>
    <xf numFmtId="0" fontId="58" fillId="0" borderId="1" xfId="0" quotePrefix="1" applyFont="1" applyBorder="1"/>
    <xf numFmtId="164" fontId="58" fillId="0" borderId="0" xfId="0" applyNumberFormat="1" applyFont="1" applyBorder="1"/>
    <xf numFmtId="0" fontId="58" fillId="0" borderId="0" xfId="0" applyFont="1" applyBorder="1" applyAlignment="1">
      <alignment wrapText="1"/>
    </xf>
    <xf numFmtId="0" fontId="58" fillId="0" borderId="1" xfId="0" applyFont="1" applyFill="1" applyBorder="1"/>
    <xf numFmtId="164" fontId="57" fillId="34" borderId="1" xfId="0" applyNumberFormat="1" applyFont="1" applyFill="1" applyBorder="1"/>
    <xf numFmtId="0" fontId="58" fillId="0" borderId="1" xfId="0" quotePrefix="1" applyFont="1" applyFill="1" applyBorder="1"/>
    <xf numFmtId="164" fontId="58" fillId="0" borderId="1" xfId="0" applyNumberFormat="1" applyFont="1" applyFill="1" applyBorder="1"/>
    <xf numFmtId="0" fontId="58" fillId="0" borderId="0" xfId="0" applyFont="1" applyFill="1" applyBorder="1"/>
    <xf numFmtId="0" fontId="58" fillId="0" borderId="0" xfId="0" applyFont="1" applyFill="1"/>
    <xf numFmtId="0" fontId="58" fillId="0" borderId="1" xfId="0" applyFont="1" applyFill="1" applyBorder="1" applyAlignment="1">
      <alignment wrapText="1"/>
    </xf>
    <xf numFmtId="0" fontId="58" fillId="0" borderId="0" xfId="0" applyFont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58" fillId="34" borderId="2" xfId="0" applyFont="1" applyFill="1" applyBorder="1" applyAlignment="1">
      <alignment horizontal="center" vertical="center"/>
    </xf>
    <xf numFmtId="0" fontId="0" fillId="0" borderId="0" xfId="0" applyBorder="1"/>
    <xf numFmtId="164" fontId="58" fillId="0" borderId="0" xfId="0" applyNumberFormat="1" applyFont="1" applyBorder="1" applyAlignment="1">
      <alignment wrapText="1"/>
    </xf>
    <xf numFmtId="0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vertical="center" wrapText="1"/>
    </xf>
    <xf numFmtId="0" fontId="58" fillId="34" borderId="1" xfId="0" applyFont="1" applyFill="1" applyBorder="1" applyAlignment="1">
      <alignment horizontal="center" vertical="center" wrapText="1"/>
    </xf>
    <xf numFmtId="0" fontId="59" fillId="0" borderId="3" xfId="0" applyFont="1" applyBorder="1" applyAlignment="1"/>
    <xf numFmtId="0" fontId="56" fillId="0" borderId="3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horizontal="left" wrapText="1"/>
    </xf>
    <xf numFmtId="0" fontId="57" fillId="0" borderId="0" xfId="0" applyFont="1"/>
    <xf numFmtId="8" fontId="0" fillId="0" borderId="1" xfId="0" applyNumberFormat="1" applyBorder="1" applyAlignment="1">
      <alignment horizontal="right" wrapText="1"/>
    </xf>
    <xf numFmtId="0" fontId="59" fillId="0" borderId="0" xfId="0" applyFont="1" applyBorder="1" applyAlignment="1"/>
    <xf numFmtId="164" fontId="58" fillId="34" borderId="4" xfId="0" applyNumberFormat="1" applyFont="1" applyFill="1" applyBorder="1"/>
    <xf numFmtId="0" fontId="60" fillId="0" borderId="0" xfId="0" applyFont="1" applyFill="1" applyBorder="1"/>
    <xf numFmtId="0" fontId="60" fillId="0" borderId="0" xfId="0" applyFont="1" applyBorder="1"/>
    <xf numFmtId="0" fontId="60" fillId="0" borderId="0" xfId="0" quotePrefix="1" applyFont="1" applyBorder="1"/>
    <xf numFmtId="164" fontId="60" fillId="0" borderId="0" xfId="0" applyNumberFormat="1" applyFont="1" applyBorder="1"/>
    <xf numFmtId="0" fontId="61" fillId="0" borderId="0" xfId="0" applyFont="1" applyAlignment="1">
      <alignment horizontal="left"/>
    </xf>
    <xf numFmtId="0" fontId="61" fillId="0" borderId="0" xfId="0" applyFont="1" applyAlignment="1">
      <alignment wrapText="1"/>
    </xf>
    <xf numFmtId="0" fontId="58" fillId="35" borderId="1" xfId="0" applyFont="1" applyFill="1" applyBorder="1" applyAlignment="1">
      <alignment horizontal="left" wrapText="1"/>
    </xf>
    <xf numFmtId="0" fontId="58" fillId="35" borderId="1" xfId="0" applyFont="1" applyFill="1" applyBorder="1" applyAlignment="1">
      <alignment wrapText="1"/>
    </xf>
    <xf numFmtId="0" fontId="58" fillId="35" borderId="1" xfId="0" applyFont="1" applyFill="1" applyBorder="1" applyAlignment="1">
      <alignment horizontal="center" wrapText="1"/>
    </xf>
    <xf numFmtId="0" fontId="60" fillId="0" borderId="0" xfId="0" applyFont="1" applyAlignment="1">
      <alignment horizontal="left"/>
    </xf>
    <xf numFmtId="0" fontId="60" fillId="0" borderId="0" xfId="0" applyFont="1" applyAlignment="1">
      <alignment wrapText="1"/>
    </xf>
    <xf numFmtId="0" fontId="58" fillId="35" borderId="1" xfId="0" applyFont="1" applyFill="1" applyBorder="1" applyAlignment="1">
      <alignment horizontal="right" wrapText="1"/>
    </xf>
    <xf numFmtId="0" fontId="58" fillId="0" borderId="2" xfId="0" applyFont="1" applyFill="1" applyBorder="1" applyAlignment="1">
      <alignment horizontal="left" wrapText="1"/>
    </xf>
    <xf numFmtId="0" fontId="58" fillId="0" borderId="2" xfId="0" applyFont="1" applyFill="1" applyBorder="1" applyAlignment="1">
      <alignment horizontal="right" wrapText="1"/>
    </xf>
    <xf numFmtId="0" fontId="58" fillId="0" borderId="5" xfId="0" applyFont="1" applyFill="1" applyBorder="1" applyAlignment="1">
      <alignment horizontal="left" wrapText="1"/>
    </xf>
    <xf numFmtId="0" fontId="58" fillId="0" borderId="5" xfId="0" applyFont="1" applyFill="1" applyBorder="1" applyAlignment="1">
      <alignment horizontal="right" wrapText="1"/>
    </xf>
    <xf numFmtId="0" fontId="58" fillId="0" borderId="4" xfId="0" applyFont="1" applyFill="1" applyBorder="1" applyAlignment="1">
      <alignment horizontal="left" wrapText="1"/>
    </xf>
    <xf numFmtId="0" fontId="58" fillId="0" borderId="4" xfId="0" applyFont="1" applyFill="1" applyBorder="1" applyAlignment="1">
      <alignment horizontal="right" wrapText="1"/>
    </xf>
    <xf numFmtId="164" fontId="58" fillId="0" borderId="1" xfId="0" applyNumberFormat="1" applyFont="1" applyFill="1" applyBorder="1" applyAlignment="1">
      <alignment horizontal="right" wrapText="1"/>
    </xf>
    <xf numFmtId="0" fontId="62" fillId="0" borderId="0" xfId="0" applyFont="1" applyBorder="1" applyAlignment="1">
      <alignment wrapText="1"/>
    </xf>
    <xf numFmtId="0" fontId="58" fillId="0" borderId="1" xfId="0" applyFont="1" applyFill="1" applyBorder="1" applyAlignment="1">
      <alignment horizontal="left" wrapText="1"/>
    </xf>
    <xf numFmtId="164" fontId="58" fillId="0" borderId="1" xfId="0" applyNumberFormat="1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58" fillId="0" borderId="1" xfId="0" applyFont="1" applyFill="1" applyBorder="1" applyAlignment="1">
      <alignment horizontal="left" vertical="center" wrapText="1"/>
    </xf>
    <xf numFmtId="164" fontId="58" fillId="0" borderId="1" xfId="0" applyNumberFormat="1" applyFont="1" applyFill="1" applyBorder="1" applyAlignment="1">
      <alignment horizontal="right" vertical="center" wrapText="1"/>
    </xf>
    <xf numFmtId="164" fontId="58" fillId="0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58" fillId="0" borderId="1" xfId="0" applyFont="1" applyBorder="1" applyAlignment="1">
      <alignment vertical="center" wrapText="1"/>
    </xf>
    <xf numFmtId="8" fontId="58" fillId="0" borderId="1" xfId="0" applyNumberFormat="1" applyFont="1" applyFill="1" applyBorder="1"/>
    <xf numFmtId="0" fontId="63" fillId="0" borderId="0" xfId="0" applyFont="1"/>
    <xf numFmtId="0" fontId="63" fillId="0" borderId="0" xfId="0" applyFont="1" applyBorder="1"/>
    <xf numFmtId="164" fontId="57" fillId="0" borderId="0" xfId="0" applyNumberFormat="1" applyFont="1" applyBorder="1"/>
    <xf numFmtId="0" fontId="58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/>
    <xf numFmtId="8" fontId="1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ont="1"/>
    <xf numFmtId="164" fontId="0" fillId="36" borderId="1" xfId="0" applyNumberFormat="1" applyFont="1" applyFill="1" applyBorder="1"/>
    <xf numFmtId="164" fontId="58" fillId="36" borderId="1" xfId="0" applyNumberFormat="1" applyFont="1" applyFill="1" applyBorder="1"/>
    <xf numFmtId="164" fontId="58" fillId="33" borderId="1" xfId="0" applyNumberFormat="1" applyFont="1" applyFill="1" applyBorder="1"/>
    <xf numFmtId="164" fontId="58" fillId="33" borderId="0" xfId="0" applyNumberFormat="1" applyFont="1" applyFill="1"/>
    <xf numFmtId="164" fontId="58" fillId="34" borderId="1" xfId="0" applyNumberFormat="1" applyFont="1" applyFill="1" applyBorder="1"/>
    <xf numFmtId="0" fontId="58" fillId="33" borderId="0" xfId="0" applyFont="1" applyFill="1"/>
    <xf numFmtId="0" fontId="58" fillId="0" borderId="1" xfId="0" applyFont="1" applyFill="1" applyBorder="1"/>
    <xf numFmtId="164" fontId="58" fillId="0" borderId="1" xfId="0" applyNumberFormat="1" applyFont="1" applyFill="1" applyBorder="1"/>
    <xf numFmtId="0" fontId="58" fillId="0" borderId="0" xfId="0" applyFont="1" applyFill="1"/>
    <xf numFmtId="0" fontId="58" fillId="0" borderId="1" xfId="0" applyNumberFormat="1" applyFont="1" applyFill="1" applyBorder="1" applyAlignment="1">
      <alignment horizontal="left"/>
    </xf>
    <xf numFmtId="0" fontId="64" fillId="33" borderId="0" xfId="0" applyNumberFormat="1" applyFont="1" applyFill="1" applyBorder="1" applyAlignment="1">
      <alignment horizontal="left"/>
    </xf>
    <xf numFmtId="164" fontId="58" fillId="0" borderId="0" xfId="0" applyNumberFormat="1" applyFont="1" applyFill="1"/>
    <xf numFmtId="164" fontId="58" fillId="34" borderId="1" xfId="0" applyNumberFormat="1" applyFont="1" applyFill="1" applyBorder="1" applyAlignment="1">
      <alignment horizontal="right"/>
    </xf>
    <xf numFmtId="0" fontId="65" fillId="0" borderId="0" xfId="0" applyFont="1" applyFill="1" applyBorder="1" applyAlignment="1">
      <alignment horizontal="left"/>
    </xf>
    <xf numFmtId="0" fontId="66" fillId="0" borderId="0" xfId="0" applyFont="1"/>
    <xf numFmtId="0" fontId="58" fillId="0" borderId="1" xfId="0" applyFont="1" applyFill="1" applyBorder="1" applyAlignment="1">
      <alignment horizontal="left"/>
    </xf>
    <xf numFmtId="0" fontId="64" fillId="33" borderId="0" xfId="0" applyFont="1" applyFill="1" applyBorder="1"/>
    <xf numFmtId="0" fontId="67" fillId="0" borderId="0" xfId="0" applyFont="1" applyFill="1" applyAlignment="1">
      <alignment wrapText="1"/>
    </xf>
    <xf numFmtId="164" fontId="68" fillId="0" borderId="0" xfId="0" applyNumberFormat="1" applyFont="1" applyFill="1" applyBorder="1" applyAlignment="1">
      <alignment horizontal="left" wrapText="1"/>
    </xf>
    <xf numFmtId="0" fontId="68" fillId="33" borderId="0" xfId="0" applyFont="1" applyFill="1" applyBorder="1" applyAlignment="1">
      <alignment wrapText="1"/>
    </xf>
    <xf numFmtId="0" fontId="58" fillId="0" borderId="0" xfId="0" applyFont="1" applyFill="1" applyAlignment="1">
      <alignment wrapText="1"/>
    </xf>
    <xf numFmtId="0" fontId="58" fillId="0" borderId="0" xfId="0" applyFont="1" applyAlignment="1">
      <alignment wrapText="1"/>
    </xf>
    <xf numFmtId="0" fontId="58" fillId="0" borderId="6" xfId="0" applyFont="1" applyFill="1" applyBorder="1"/>
    <xf numFmtId="0" fontId="1" fillId="0" borderId="21" xfId="0" applyFont="1" applyFill="1" applyBorder="1" applyAlignment="1">
      <alignment vertical="top" wrapText="1"/>
    </xf>
    <xf numFmtId="0" fontId="1" fillId="0" borderId="21" xfId="0" applyFont="1" applyFill="1" applyBorder="1" applyAlignment="1">
      <alignment horizontal="left" vertical="top" wrapText="1"/>
    </xf>
    <xf numFmtId="0" fontId="58" fillId="0" borderId="21" xfId="0" applyFont="1" applyFill="1" applyBorder="1" applyAlignment="1">
      <alignment wrapText="1"/>
    </xf>
    <xf numFmtId="171" fontId="1" fillId="0" borderId="1" xfId="0" applyNumberFormat="1" applyFont="1" applyFill="1" applyBorder="1" applyAlignment="1">
      <alignment vertical="top" shrinkToFit="1"/>
    </xf>
    <xf numFmtId="0" fontId="58" fillId="0" borderId="7" xfId="0" applyFont="1" applyFill="1" applyBorder="1"/>
    <xf numFmtId="0" fontId="58" fillId="33" borderId="0" xfId="0" applyFont="1" applyFill="1" applyAlignment="1">
      <alignment wrapText="1"/>
    </xf>
    <xf numFmtId="8" fontId="58" fillId="33" borderId="0" xfId="0" applyNumberFormat="1" applyFont="1" applyFill="1"/>
    <xf numFmtId="164" fontId="69" fillId="0" borderId="0" xfId="0" applyNumberFormat="1" applyFont="1" applyFill="1"/>
    <xf numFmtId="8" fontId="70" fillId="0" borderId="0" xfId="0" applyNumberFormat="1" applyFont="1" applyFill="1"/>
    <xf numFmtId="0" fontId="70" fillId="0" borderId="0" xfId="0" applyFont="1" applyFill="1"/>
    <xf numFmtId="9" fontId="58" fillId="0" borderId="0" xfId="0" applyNumberFormat="1" applyFont="1" applyFill="1"/>
    <xf numFmtId="2" fontId="58" fillId="0" borderId="0" xfId="0" applyNumberFormat="1" applyFont="1" applyFill="1"/>
    <xf numFmtId="0" fontId="57" fillId="0" borderId="0" xfId="0" applyFont="1" applyFill="1"/>
    <xf numFmtId="0" fontId="6" fillId="33" borderId="0" xfId="0" applyNumberFormat="1" applyFont="1" applyFill="1" applyBorder="1" applyAlignment="1">
      <alignment horizontal="left"/>
    </xf>
    <xf numFmtId="0" fontId="58" fillId="34" borderId="1" xfId="0" applyNumberFormat="1" applyFont="1" applyFill="1" applyBorder="1" applyAlignment="1">
      <alignment horizontal="center" vertical="center"/>
    </xf>
    <xf numFmtId="164" fontId="58" fillId="34" borderId="1" xfId="0" applyNumberFormat="1" applyFont="1" applyFill="1" applyBorder="1" applyAlignment="1">
      <alignment horizontal="center" vertical="center"/>
    </xf>
    <xf numFmtId="164" fontId="60" fillId="34" borderId="1" xfId="0" applyNumberFormat="1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9" fontId="58" fillId="34" borderId="1" xfId="0" applyNumberFormat="1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wrapText="1"/>
    </xf>
    <xf numFmtId="164" fontId="58" fillId="0" borderId="0" xfId="0" applyNumberFormat="1" applyFont="1" applyFill="1" applyBorder="1" applyAlignment="1">
      <alignment horizontal="right" vertical="center" wrapText="1"/>
    </xf>
    <xf numFmtId="0" fontId="58" fillId="0" borderId="0" xfId="0" applyFont="1" applyFill="1" applyBorder="1" applyAlignment="1">
      <alignment horizontal="left" vertical="center" wrapText="1"/>
    </xf>
    <xf numFmtId="164" fontId="58" fillId="0" borderId="0" xfId="0" applyNumberFormat="1" applyFont="1" applyFill="1" applyBorder="1" applyAlignment="1">
      <alignment wrapText="1"/>
    </xf>
    <xf numFmtId="164" fontId="58" fillId="0" borderId="0" xfId="0" applyNumberFormat="1" applyFont="1" applyFill="1" applyBorder="1" applyAlignment="1">
      <alignment horizontal="left" wrapText="1"/>
    </xf>
    <xf numFmtId="0" fontId="57" fillId="0" borderId="0" xfId="0" applyFont="1" applyAlignment="1">
      <alignment wrapText="1"/>
    </xf>
    <xf numFmtId="0" fontId="57" fillId="33" borderId="0" xfId="0" applyFont="1" applyFill="1"/>
    <xf numFmtId="164" fontId="57" fillId="0" borderId="0" xfId="0" applyNumberFormat="1" applyFont="1"/>
    <xf numFmtId="0" fontId="63" fillId="0" borderId="0" xfId="0" applyFont="1" applyFill="1" applyBorder="1" applyAlignment="1"/>
    <xf numFmtId="0" fontId="57" fillId="0" borderId="0" xfId="0" applyFont="1" applyBorder="1"/>
    <xf numFmtId="164" fontId="63" fillId="0" borderId="0" xfId="0" applyNumberFormat="1" applyFont="1" applyFill="1" applyBorder="1" applyAlignment="1"/>
    <xf numFmtId="164" fontId="58" fillId="37" borderId="1" xfId="0" applyNumberFormat="1" applyFont="1" applyFill="1" applyBorder="1"/>
    <xf numFmtId="0" fontId="58" fillId="37" borderId="1" xfId="0" applyFont="1" applyFill="1" applyBorder="1"/>
    <xf numFmtId="164" fontId="58" fillId="34" borderId="1" xfId="0" applyNumberFormat="1" applyFont="1" applyFill="1" applyBorder="1" applyAlignment="1">
      <alignment wrapText="1"/>
    </xf>
    <xf numFmtId="164" fontId="58" fillId="34" borderId="4" xfId="0" applyNumberFormat="1" applyFont="1" applyFill="1" applyBorder="1" applyAlignment="1">
      <alignment horizontal="center" wrapText="1"/>
    </xf>
    <xf numFmtId="164" fontId="57" fillId="0" borderId="1" xfId="0" applyNumberFormat="1" applyFont="1" applyFill="1" applyBorder="1"/>
    <xf numFmtId="49" fontId="58" fillId="0" borderId="1" xfId="0" quotePrefix="1" applyNumberFormat="1" applyFont="1" applyFill="1" applyBorder="1"/>
    <xf numFmtId="49" fontId="58" fillId="33" borderId="1" xfId="0" applyNumberFormat="1" applyFont="1" applyFill="1" applyBorder="1"/>
    <xf numFmtId="0" fontId="71" fillId="0" borderId="0" xfId="0" applyFont="1" applyAlignment="1">
      <alignment vertical="center"/>
    </xf>
    <xf numFmtId="164" fontId="58" fillId="0" borderId="1" xfId="0" quotePrefix="1" applyNumberFormat="1" applyFont="1" applyFill="1" applyBorder="1"/>
    <xf numFmtId="8" fontId="1" fillId="0" borderId="0" xfId="0" applyNumberFormat="1" applyFont="1" applyFill="1" applyBorder="1" applyAlignment="1">
      <alignment horizontal="right" vertical="center"/>
    </xf>
    <xf numFmtId="8" fontId="58" fillId="0" borderId="0" xfId="0" applyNumberFormat="1" applyFont="1" applyFill="1" applyBorder="1"/>
    <xf numFmtId="0" fontId="0" fillId="0" borderId="0" xfId="0" applyFont="1" applyFill="1" applyBorder="1" applyAlignment="1"/>
    <xf numFmtId="164" fontId="58" fillId="0" borderId="0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left" vertical="top" wrapText="1"/>
    </xf>
    <xf numFmtId="164" fontId="58" fillId="0" borderId="4" xfId="0" applyNumberFormat="1" applyFont="1" applyFill="1" applyBorder="1" applyAlignment="1">
      <alignment horizontal="center" wrapText="1"/>
    </xf>
    <xf numFmtId="0" fontId="72" fillId="33" borderId="0" xfId="0" applyNumberFormat="1" applyFont="1" applyFill="1" applyBorder="1" applyAlignment="1">
      <alignment horizontal="left"/>
    </xf>
    <xf numFmtId="0" fontId="57" fillId="33" borderId="0" xfId="0" applyFont="1" applyFill="1" applyBorder="1"/>
    <xf numFmtId="164" fontId="57" fillId="33" borderId="0" xfId="0" applyNumberFormat="1" applyFont="1" applyFill="1" applyBorder="1"/>
    <xf numFmtId="0" fontId="67" fillId="0" borderId="0" xfId="0" applyFont="1" applyAlignment="1">
      <alignment horizontal="left" vertical="top"/>
    </xf>
    <xf numFmtId="0" fontId="2" fillId="0" borderId="7" xfId="0" applyFont="1" applyFill="1" applyBorder="1"/>
    <xf numFmtId="0" fontId="58" fillId="0" borderId="1" xfId="0" applyFont="1" applyFill="1" applyBorder="1" applyAlignment="1">
      <alignment horizontal="center" wrapText="1"/>
    </xf>
    <xf numFmtId="164" fontId="58" fillId="34" borderId="1" xfId="0" applyNumberFormat="1" applyFont="1" applyFill="1" applyBorder="1" applyAlignment="1">
      <alignment horizontal="center" vertical="center" wrapText="1"/>
    </xf>
    <xf numFmtId="164" fontId="58" fillId="33" borderId="6" xfId="0" applyNumberFormat="1" applyFont="1" applyFill="1" applyBorder="1"/>
    <xf numFmtId="164" fontId="58" fillId="34" borderId="8" xfId="0" applyNumberFormat="1" applyFont="1" applyFill="1" applyBorder="1"/>
    <xf numFmtId="164" fontId="58" fillId="33" borderId="2" xfId="0" applyNumberFormat="1" applyFont="1" applyFill="1" applyBorder="1"/>
    <xf numFmtId="164" fontId="58" fillId="33" borderId="4" xfId="0" applyNumberFormat="1" applyFont="1" applyFill="1" applyBorder="1"/>
    <xf numFmtId="164" fontId="73" fillId="34" borderId="1" xfId="0" applyNumberFormat="1" applyFont="1" applyFill="1" applyBorder="1"/>
    <xf numFmtId="0" fontId="58" fillId="33" borderId="1" xfId="0" quotePrefix="1" applyFont="1" applyFill="1" applyBorder="1"/>
    <xf numFmtId="0" fontId="58" fillId="38" borderId="1" xfId="0" applyFont="1" applyFill="1" applyBorder="1" applyAlignment="1">
      <alignment wrapText="1"/>
    </xf>
    <xf numFmtId="0" fontId="58" fillId="33" borderId="6" xfId="0" quotePrefix="1" applyFont="1" applyFill="1" applyBorder="1"/>
    <xf numFmtId="164" fontId="58" fillId="0" borderId="0" xfId="0" applyNumberFormat="1" applyFont="1" applyFill="1" applyAlignment="1">
      <alignment horizontal="left"/>
    </xf>
    <xf numFmtId="0" fontId="58" fillId="33" borderId="0" xfId="0" applyFont="1" applyFill="1" applyAlignment="1">
      <alignment horizontal="left"/>
    </xf>
    <xf numFmtId="0" fontId="58" fillId="33" borderId="0" xfId="0" applyFont="1" applyFill="1" applyAlignment="1">
      <alignment horizontal="left" wrapText="1"/>
    </xf>
    <xf numFmtId="9" fontId="58" fillId="0" borderId="0" xfId="0" applyNumberFormat="1" applyFont="1" applyFill="1" applyAlignment="1">
      <alignment horizontal="left"/>
    </xf>
    <xf numFmtId="164" fontId="69" fillId="0" borderId="0" xfId="0" applyNumberFormat="1" applyFont="1" applyFill="1" applyAlignment="1">
      <alignment horizontal="left"/>
    </xf>
    <xf numFmtId="164" fontId="58" fillId="33" borderId="0" xfId="0" applyNumberFormat="1" applyFont="1" applyFill="1" applyAlignment="1">
      <alignment horizontal="left"/>
    </xf>
    <xf numFmtId="0" fontId="58" fillId="0" borderId="0" xfId="0" applyFont="1" applyFill="1" applyAlignment="1">
      <alignment horizontal="left"/>
    </xf>
    <xf numFmtId="0" fontId="58" fillId="33" borderId="0" xfId="0" applyFont="1" applyFill="1" applyBorder="1" applyAlignment="1">
      <alignment horizontal="left"/>
    </xf>
    <xf numFmtId="0" fontId="57" fillId="33" borderId="0" xfId="0" applyFont="1" applyFill="1" applyBorder="1" applyAlignment="1">
      <alignment horizontal="left"/>
    </xf>
    <xf numFmtId="0" fontId="57" fillId="0" borderId="1" xfId="0" applyFont="1" applyBorder="1"/>
    <xf numFmtId="0" fontId="57" fillId="0" borderId="1" xfId="0" applyFont="1" applyFill="1" applyBorder="1"/>
    <xf numFmtId="164" fontId="57" fillId="0" borderId="1" xfId="0" applyNumberFormat="1" applyFont="1" applyBorder="1"/>
    <xf numFmtId="164" fontId="57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164" fontId="58" fillId="34" borderId="4" xfId="0" applyNumberFormat="1" applyFont="1" applyFill="1" applyBorder="1" applyAlignment="1">
      <alignment horizontal="center" wrapText="1"/>
    </xf>
    <xf numFmtId="164" fontId="58" fillId="33" borderId="1" xfId="0" applyNumberFormat="1" applyFont="1" applyFill="1" applyBorder="1" applyAlignment="1">
      <alignment horizontal="right"/>
    </xf>
    <xf numFmtId="8" fontId="58" fillId="33" borderId="1" xfId="0" applyNumberFormat="1" applyFont="1" applyFill="1" applyBorder="1" applyAlignment="1">
      <alignment horizontal="right"/>
    </xf>
    <xf numFmtId="164" fontId="58" fillId="33" borderId="1" xfId="0" applyNumberFormat="1" applyFont="1" applyFill="1" applyBorder="1" applyAlignment="1"/>
    <xf numFmtId="0" fontId="1" fillId="33" borderId="1" xfId="0" applyFont="1" applyFill="1" applyBorder="1" applyAlignment="1">
      <alignment vertical="center"/>
    </xf>
    <xf numFmtId="8" fontId="1" fillId="33" borderId="1" xfId="0" applyNumberFormat="1" applyFont="1" applyFill="1" applyBorder="1" applyAlignment="1">
      <alignment horizontal="right" vertical="center"/>
    </xf>
    <xf numFmtId="8" fontId="58" fillId="33" borderId="1" xfId="0" applyNumberFormat="1" applyFont="1" applyFill="1" applyBorder="1"/>
    <xf numFmtId="0" fontId="60" fillId="0" borderId="0" xfId="0" applyFont="1"/>
    <xf numFmtId="0" fontId="57" fillId="0" borderId="1" xfId="0" quotePrefix="1" applyFont="1" applyFill="1" applyBorder="1"/>
    <xf numFmtId="0" fontId="57" fillId="34" borderId="1" xfId="0" applyFont="1" applyFill="1" applyBorder="1"/>
    <xf numFmtId="0" fontId="74" fillId="0" borderId="1" xfId="0" applyFont="1" applyFill="1" applyBorder="1"/>
    <xf numFmtId="0" fontId="74" fillId="0" borderId="1" xfId="0" quotePrefix="1" applyFont="1" applyFill="1" applyBorder="1"/>
    <xf numFmtId="0" fontId="74" fillId="34" borderId="1" xfId="0" applyFont="1" applyFill="1" applyBorder="1"/>
    <xf numFmtId="164" fontId="74" fillId="0" borderId="1" xfId="0" applyNumberFormat="1" applyFont="1" applyFill="1" applyBorder="1" applyAlignment="1">
      <alignment horizontal="right"/>
    </xf>
    <xf numFmtId="0" fontId="74" fillId="0" borderId="0" xfId="0" applyFont="1" applyFill="1"/>
    <xf numFmtId="0" fontId="74" fillId="0" borderId="0" xfId="0" applyFont="1"/>
    <xf numFmtId="0" fontId="74" fillId="0" borderId="4" xfId="0" applyFont="1" applyFill="1" applyBorder="1"/>
    <xf numFmtId="0" fontId="74" fillId="0" borderId="4" xfId="0" quotePrefix="1" applyFont="1" applyFill="1" applyBorder="1"/>
    <xf numFmtId="164" fontId="74" fillId="34" borderId="4" xfId="0" applyNumberFormat="1" applyFont="1" applyFill="1" applyBorder="1"/>
    <xf numFmtId="164" fontId="74" fillId="0" borderId="4" xfId="0" applyNumberFormat="1" applyFont="1" applyFill="1" applyBorder="1"/>
    <xf numFmtId="164" fontId="74" fillId="34" borderId="1" xfId="0" applyNumberFormat="1" applyFont="1" applyFill="1" applyBorder="1"/>
    <xf numFmtId="0" fontId="74" fillId="0" borderId="1" xfId="0" quotePrefix="1" applyFont="1" applyBorder="1"/>
    <xf numFmtId="49" fontId="57" fillId="33" borderId="1" xfId="0" applyNumberFormat="1" applyFont="1" applyFill="1" applyBorder="1"/>
    <xf numFmtId="164" fontId="57" fillId="34" borderId="4" xfId="0" applyNumberFormat="1" applyFont="1" applyFill="1" applyBorder="1" applyAlignment="1">
      <alignment horizontal="center" wrapText="1"/>
    </xf>
    <xf numFmtId="49" fontId="57" fillId="33" borderId="1" xfId="0" quotePrefix="1" applyNumberFormat="1" applyFont="1" applyFill="1" applyBorder="1"/>
    <xf numFmtId="0" fontId="75" fillId="0" borderId="0" xfId="0" applyFont="1" applyFill="1" applyBorder="1" applyAlignment="1"/>
    <xf numFmtId="0" fontId="76" fillId="0" borderId="0" xfId="0" applyFont="1" applyFill="1" applyAlignment="1"/>
    <xf numFmtId="164" fontId="76" fillId="0" borderId="0" xfId="0" applyNumberFormat="1" applyFont="1" applyFill="1" applyAlignment="1"/>
    <xf numFmtId="0" fontId="57" fillId="33" borderId="1" xfId="0" applyFont="1" applyFill="1" applyBorder="1"/>
    <xf numFmtId="164" fontId="57" fillId="33" borderId="0" xfId="0" applyNumberFormat="1" applyFont="1" applyFill="1"/>
    <xf numFmtId="0" fontId="74" fillId="33" borderId="0" xfId="0" applyFont="1" applyFill="1"/>
    <xf numFmtId="0" fontId="60" fillId="33" borderId="0" xfId="0" applyFont="1" applyFill="1"/>
    <xf numFmtId="176" fontId="57" fillId="34" borderId="1" xfId="0" applyNumberFormat="1" applyFont="1" applyFill="1" applyBorder="1"/>
    <xf numFmtId="164" fontId="57" fillId="0" borderId="0" xfId="0" applyNumberFormat="1" applyFont="1" applyFill="1"/>
    <xf numFmtId="0" fontId="57" fillId="0" borderId="0" xfId="0" applyFont="1" applyFill="1" applyBorder="1"/>
    <xf numFmtId="164" fontId="68" fillId="0" borderId="0" xfId="0" applyNumberFormat="1" applyFont="1" applyFill="1" applyAlignment="1">
      <alignment horizontal="left"/>
    </xf>
    <xf numFmtId="164" fontId="68" fillId="0" borderId="0" xfId="0" applyNumberFormat="1" applyFont="1" applyFill="1"/>
    <xf numFmtId="164" fontId="58" fillId="0" borderId="8" xfId="0" applyNumberFormat="1" applyFont="1" applyFill="1" applyBorder="1"/>
    <xf numFmtId="164" fontId="58" fillId="33" borderId="8" xfId="0" applyNumberFormat="1" applyFont="1" applyFill="1" applyBorder="1"/>
    <xf numFmtId="0" fontId="77" fillId="0" borderId="1" xfId="0" applyFont="1" applyFill="1" applyBorder="1"/>
    <xf numFmtId="0" fontId="74" fillId="0" borderId="1" xfId="0" applyFont="1" applyBorder="1"/>
    <xf numFmtId="16" fontId="57" fillId="0" borderId="1" xfId="0" quotePrefix="1" applyNumberFormat="1" applyFont="1" applyFill="1" applyBorder="1"/>
    <xf numFmtId="0" fontId="74" fillId="0" borderId="1" xfId="0" applyNumberFormat="1" applyFont="1" applyFill="1" applyBorder="1" applyAlignment="1">
      <alignment horizontal="left"/>
    </xf>
    <xf numFmtId="0" fontId="74" fillId="0" borderId="0" xfId="0" applyFont="1" applyBorder="1"/>
    <xf numFmtId="164" fontId="74" fillId="0" borderId="0" xfId="0" applyNumberFormat="1" applyFont="1" applyBorder="1"/>
    <xf numFmtId="164" fontId="78" fillId="34" borderId="6" xfId="0" applyNumberFormat="1" applyFont="1" applyFill="1" applyBorder="1" applyAlignment="1">
      <alignment horizontal="right" vertical="center"/>
    </xf>
    <xf numFmtId="164" fontId="78" fillId="34" borderId="8" xfId="0" applyNumberFormat="1" applyFont="1" applyFill="1" applyBorder="1" applyAlignment="1">
      <alignment horizontal="right" vertical="center"/>
    </xf>
    <xf numFmtId="0" fontId="59" fillId="0" borderId="6" xfId="0" applyFont="1" applyBorder="1" applyAlignment="1">
      <alignment horizontal="center"/>
    </xf>
    <xf numFmtId="0" fontId="59" fillId="0" borderId="9" xfId="0" applyFont="1" applyBorder="1" applyAlignment="1">
      <alignment horizontal="center"/>
    </xf>
    <xf numFmtId="0" fontId="59" fillId="0" borderId="8" xfId="0" applyFont="1" applyBorder="1" applyAlignment="1">
      <alignment horizontal="center"/>
    </xf>
    <xf numFmtId="164" fontId="58" fillId="34" borderId="2" xfId="0" applyNumberFormat="1" applyFont="1" applyFill="1" applyBorder="1" applyAlignment="1">
      <alignment horizontal="center" vertical="center"/>
    </xf>
    <xf numFmtId="164" fontId="58" fillId="34" borderId="4" xfId="0" applyNumberFormat="1" applyFont="1" applyFill="1" applyBorder="1" applyAlignment="1">
      <alignment horizontal="center" vertical="center"/>
    </xf>
    <xf numFmtId="0" fontId="58" fillId="34" borderId="2" xfId="0" applyFont="1" applyFill="1" applyBorder="1" applyAlignment="1">
      <alignment horizontal="center" vertical="center" wrapText="1"/>
    </xf>
    <xf numFmtId="0" fontId="58" fillId="34" borderId="4" xfId="0" applyFont="1" applyFill="1" applyBorder="1" applyAlignment="1">
      <alignment horizontal="center" vertical="center" wrapText="1"/>
    </xf>
    <xf numFmtId="164" fontId="58" fillId="34" borderId="2" xfId="0" applyNumberFormat="1" applyFont="1" applyFill="1" applyBorder="1" applyAlignment="1">
      <alignment horizontal="center" vertical="center" wrapText="1"/>
    </xf>
    <xf numFmtId="164" fontId="58" fillId="34" borderId="4" xfId="0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horizontal="left" vertical="top" wrapText="1"/>
    </xf>
    <xf numFmtId="164" fontId="58" fillId="34" borderId="1" xfId="0" applyNumberFormat="1" applyFont="1" applyFill="1" applyBorder="1" applyAlignment="1">
      <alignment horizontal="center" vertical="center" wrapText="1"/>
    </xf>
    <xf numFmtId="0" fontId="58" fillId="34" borderId="2" xfId="0" applyFont="1" applyFill="1" applyBorder="1" applyAlignment="1">
      <alignment horizontal="center" vertical="center"/>
    </xf>
    <xf numFmtId="0" fontId="58" fillId="34" borderId="4" xfId="0" applyFont="1" applyFill="1" applyBorder="1" applyAlignment="1">
      <alignment horizontal="center" vertical="center"/>
    </xf>
    <xf numFmtId="164" fontId="1" fillId="34" borderId="2" xfId="0" applyNumberFormat="1" applyFont="1" applyFill="1" applyBorder="1" applyAlignment="1">
      <alignment horizontal="center" wrapText="1"/>
    </xf>
    <xf numFmtId="164" fontId="58" fillId="34" borderId="4" xfId="0" applyNumberFormat="1" applyFont="1" applyFill="1" applyBorder="1" applyAlignment="1">
      <alignment horizontal="center" wrapText="1"/>
    </xf>
    <xf numFmtId="164" fontId="1" fillId="34" borderId="2" xfId="0" applyNumberFormat="1" applyFont="1" applyFill="1" applyBorder="1" applyAlignment="1">
      <alignment horizontal="center" vertical="center" wrapText="1"/>
    </xf>
    <xf numFmtId="0" fontId="59" fillId="0" borderId="6" xfId="0" applyFont="1" applyBorder="1" applyAlignment="1">
      <alignment horizontal="center" wrapText="1"/>
    </xf>
    <xf numFmtId="0" fontId="59" fillId="0" borderId="9" xfId="0" applyFont="1" applyBorder="1" applyAlignment="1">
      <alignment horizontal="center" wrapText="1"/>
    </xf>
    <xf numFmtId="0" fontId="59" fillId="0" borderId="8" xfId="0" applyFont="1" applyBorder="1" applyAlignment="1">
      <alignment horizontal="center" wrapText="1"/>
    </xf>
    <xf numFmtId="0" fontId="68" fillId="0" borderId="6" xfId="0" applyFont="1" applyBorder="1" applyAlignment="1">
      <alignment horizontal="center"/>
    </xf>
    <xf numFmtId="0" fontId="68" fillId="0" borderId="9" xfId="0" applyFont="1" applyBorder="1" applyAlignment="1">
      <alignment horizontal="center"/>
    </xf>
    <xf numFmtId="0" fontId="68" fillId="0" borderId="8" xfId="0" applyFont="1" applyBorder="1" applyAlignment="1">
      <alignment horizontal="center"/>
    </xf>
    <xf numFmtId="164" fontId="58" fillId="34" borderId="2" xfId="0" applyNumberFormat="1" applyFont="1" applyFill="1" applyBorder="1" applyAlignment="1">
      <alignment horizontal="center" wrapText="1"/>
    </xf>
    <xf numFmtId="0" fontId="56" fillId="0" borderId="10" xfId="0" applyFont="1" applyBorder="1" applyAlignment="1">
      <alignment horizontal="center"/>
    </xf>
    <xf numFmtId="0" fontId="56" fillId="0" borderId="11" xfId="0" applyFont="1" applyBorder="1" applyAlignment="1">
      <alignment horizontal="center"/>
    </xf>
    <xf numFmtId="0" fontId="58" fillId="34" borderId="2" xfId="0" applyFont="1" applyFill="1" applyBorder="1" applyAlignment="1">
      <alignment horizontal="center"/>
    </xf>
    <xf numFmtId="0" fontId="58" fillId="34" borderId="4" xfId="0" applyFont="1" applyFill="1" applyBorder="1" applyAlignment="1">
      <alignment horizontal="center"/>
    </xf>
    <xf numFmtId="0" fontId="56" fillId="0" borderId="6" xfId="0" applyFont="1" applyBorder="1" applyAlignment="1">
      <alignment horizontal="center"/>
    </xf>
    <xf numFmtId="0" fontId="56" fillId="0" borderId="9" xfId="0" applyFont="1" applyBorder="1" applyAlignment="1">
      <alignment horizontal="center"/>
    </xf>
    <xf numFmtId="0" fontId="56" fillId="0" borderId="8" xfId="0" applyFont="1" applyBorder="1" applyAlignment="1">
      <alignment horizontal="center"/>
    </xf>
    <xf numFmtId="164" fontId="0" fillId="34" borderId="2" xfId="0" applyNumberFormat="1" applyFont="1" applyFill="1" applyBorder="1" applyAlignment="1">
      <alignment horizontal="center" wrapText="1"/>
    </xf>
    <xf numFmtId="164" fontId="0" fillId="34" borderId="4" xfId="0" applyNumberFormat="1" applyFont="1" applyFill="1" applyBorder="1" applyAlignment="1">
      <alignment horizontal="center" wrapText="1"/>
    </xf>
    <xf numFmtId="0" fontId="0" fillId="34" borderId="2" xfId="0" applyFont="1" applyFill="1" applyBorder="1" applyAlignment="1">
      <alignment horizontal="center" wrapText="1"/>
    </xf>
    <xf numFmtId="0" fontId="0" fillId="34" borderId="4" xfId="0" applyFont="1" applyFill="1" applyBorder="1" applyAlignment="1">
      <alignment horizontal="center" wrapText="1"/>
    </xf>
    <xf numFmtId="0" fontId="79" fillId="0" borderId="6" xfId="0" applyFont="1" applyFill="1" applyBorder="1" applyAlignment="1">
      <alignment horizontal="center" wrapText="1"/>
    </xf>
    <xf numFmtId="0" fontId="79" fillId="0" borderId="9" xfId="0" applyFont="1" applyFill="1" applyBorder="1" applyAlignment="1">
      <alignment horizontal="center" wrapText="1"/>
    </xf>
    <xf numFmtId="0" fontId="79" fillId="0" borderId="8" xfId="0" applyFont="1" applyFill="1" applyBorder="1" applyAlignment="1">
      <alignment horizontal="center" wrapText="1"/>
    </xf>
    <xf numFmtId="0" fontId="0" fillId="34" borderId="2" xfId="0" applyFont="1" applyFill="1" applyBorder="1" applyAlignment="1">
      <alignment horizontal="center"/>
    </xf>
    <xf numFmtId="0" fontId="0" fillId="34" borderId="4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left" vertical="center" wrapText="1"/>
    </xf>
    <xf numFmtId="0" fontId="58" fillId="0" borderId="5" xfId="0" applyFont="1" applyFill="1" applyBorder="1" applyAlignment="1">
      <alignment horizontal="left" vertical="center" wrapText="1"/>
    </xf>
    <xf numFmtId="0" fontId="58" fillId="0" borderId="4" xfId="0" applyFont="1" applyFill="1" applyBorder="1" applyAlignment="1">
      <alignment horizontal="left" vertical="center" wrapText="1"/>
    </xf>
    <xf numFmtId="0" fontId="59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left" vertical="top" wrapText="1"/>
    </xf>
    <xf numFmtId="0" fontId="68" fillId="0" borderId="9" xfId="0" applyFont="1" applyBorder="1" applyAlignment="1">
      <alignment horizontal="left" vertical="top" wrapText="1"/>
    </xf>
    <xf numFmtId="0" fontId="68" fillId="0" borderId="8" xfId="0" applyFont="1" applyBorder="1" applyAlignment="1">
      <alignment horizontal="left" vertical="top" wrapText="1"/>
    </xf>
    <xf numFmtId="0" fontId="79" fillId="0" borderId="6" xfId="0" applyFont="1" applyBorder="1" applyAlignment="1">
      <alignment horizontal="center"/>
    </xf>
    <xf numFmtId="0" fontId="79" fillId="0" borderId="9" xfId="0" applyFont="1" applyBorder="1" applyAlignment="1">
      <alignment horizontal="center"/>
    </xf>
    <xf numFmtId="0" fontId="79" fillId="0" borderId="8" xfId="0" applyFont="1" applyBorder="1" applyAlignment="1">
      <alignment horizontal="center"/>
    </xf>
    <xf numFmtId="0" fontId="80" fillId="33" borderId="1" xfId="0" applyNumberFormat="1" applyFon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26116-24A2-4331-9714-755791F0F55F}">
  <sheetPr>
    <pageSetUpPr fitToPage="1"/>
  </sheetPr>
  <dimension ref="A1:V178"/>
  <sheetViews>
    <sheetView showGridLines="0" tabSelected="1" zoomScaleNormal="100" workbookViewId="0">
      <selection sqref="A1:M1"/>
    </sheetView>
  </sheetViews>
  <sheetFormatPr defaultColWidth="8.81640625" defaultRowHeight="14.5" x14ac:dyDescent="0.35"/>
  <cols>
    <col min="1" max="1" width="9" style="15" customWidth="1"/>
    <col min="2" max="2" width="127.08984375" style="11" customWidth="1"/>
    <col min="3" max="3" width="10.1796875" style="11" bestFit="1" customWidth="1"/>
    <col min="4" max="4" width="11.54296875" style="87" customWidth="1"/>
    <col min="5" max="5" width="11.54296875" style="11" customWidth="1"/>
    <col min="6" max="6" width="12.54296875" style="11" customWidth="1"/>
    <col min="7" max="7" width="11.81640625" style="11" customWidth="1"/>
    <col min="8" max="11" width="11.54296875" style="11" customWidth="1"/>
    <col min="12" max="13" width="11.54296875" style="89" customWidth="1"/>
    <col min="14" max="14" width="40.1796875" style="168" bestFit="1" customWidth="1"/>
    <col min="15" max="15" width="10.26953125" style="11" customWidth="1"/>
    <col min="16" max="16" width="9.81640625" style="11" customWidth="1"/>
    <col min="17" max="16384" width="8.81640625" style="11"/>
  </cols>
  <sheetData>
    <row r="1" spans="1:21" ht="15.5" x14ac:dyDescent="0.35">
      <c r="A1" s="228" t="s">
        <v>312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30"/>
      <c r="O1" s="43"/>
      <c r="P1" s="43"/>
      <c r="Q1" s="43"/>
      <c r="R1" s="43"/>
      <c r="S1" s="43"/>
      <c r="T1" s="43"/>
      <c r="U1" s="43"/>
    </row>
    <row r="2" spans="1:21" ht="29" x14ac:dyDescent="0.35">
      <c r="A2" s="121" t="s">
        <v>14</v>
      </c>
      <c r="B2" s="122" t="s">
        <v>17</v>
      </c>
      <c r="C2" s="231" t="s">
        <v>18</v>
      </c>
      <c r="D2" s="158" t="s">
        <v>60</v>
      </c>
      <c r="E2" s="158" t="s">
        <v>360</v>
      </c>
      <c r="F2" s="158" t="s">
        <v>21</v>
      </c>
      <c r="G2" s="158" t="s">
        <v>20</v>
      </c>
      <c r="H2" s="158" t="s">
        <v>22</v>
      </c>
      <c r="I2" s="158" t="s">
        <v>23</v>
      </c>
      <c r="J2" s="158" t="s">
        <v>24</v>
      </c>
      <c r="K2" s="158" t="s">
        <v>25</v>
      </c>
      <c r="L2" s="123" t="s">
        <v>410</v>
      </c>
      <c r="M2" s="123" t="s">
        <v>402</v>
      </c>
      <c r="N2" s="169"/>
      <c r="O2" s="112"/>
    </row>
    <row r="3" spans="1:21" ht="21" x14ac:dyDescent="0.35">
      <c r="A3" s="226" t="s">
        <v>390</v>
      </c>
      <c r="B3" s="227"/>
      <c r="C3" s="232"/>
      <c r="D3" s="158" t="s">
        <v>136</v>
      </c>
      <c r="E3" s="158" t="s">
        <v>135</v>
      </c>
      <c r="F3" s="158" t="s">
        <v>116</v>
      </c>
      <c r="G3" s="158" t="s">
        <v>91</v>
      </c>
      <c r="H3" s="158" t="s">
        <v>94</v>
      </c>
      <c r="I3" s="158" t="s">
        <v>69</v>
      </c>
      <c r="J3" s="158" t="s">
        <v>69</v>
      </c>
      <c r="K3" s="158" t="s">
        <v>66</v>
      </c>
      <c r="L3" s="125" t="s">
        <v>347</v>
      </c>
      <c r="M3" s="125" t="s">
        <v>346</v>
      </c>
      <c r="N3" s="170"/>
      <c r="O3" s="117"/>
    </row>
    <row r="4" spans="1:21" s="89" customFormat="1" ht="15" customHeight="1" x14ac:dyDescent="0.35">
      <c r="A4" s="10">
        <v>90785</v>
      </c>
      <c r="B4" s="86" t="s">
        <v>90</v>
      </c>
      <c r="C4" s="86" t="s">
        <v>19</v>
      </c>
      <c r="D4" s="86">
        <v>12.103999999999999</v>
      </c>
      <c r="E4" s="86">
        <v>9.6831999999999994</v>
      </c>
      <c r="F4" s="86">
        <v>9.6831999999999994</v>
      </c>
      <c r="G4" s="86">
        <v>9.6831999999999994</v>
      </c>
      <c r="H4" s="86">
        <v>8.4727999999999994</v>
      </c>
      <c r="I4" s="86">
        <v>8.4727999999999994</v>
      </c>
      <c r="J4" s="86">
        <v>8.4727999999999994</v>
      </c>
      <c r="K4" s="88"/>
      <c r="L4" s="91">
        <v>7.2623999999999995</v>
      </c>
      <c r="M4" s="91">
        <v>7.2623999999999995</v>
      </c>
      <c r="N4" s="167"/>
      <c r="O4" s="95"/>
      <c r="P4" s="87"/>
    </row>
    <row r="5" spans="1:21" s="89" customFormat="1" ht="15" customHeight="1" x14ac:dyDescent="0.35">
      <c r="A5" s="10">
        <v>90791</v>
      </c>
      <c r="B5" s="86" t="s">
        <v>165</v>
      </c>
      <c r="C5" s="86" t="s">
        <v>19</v>
      </c>
      <c r="D5" s="86">
        <v>142.08599999999998</v>
      </c>
      <c r="E5" s="86">
        <v>113.66879999999999</v>
      </c>
      <c r="F5" s="86">
        <v>113.66879999999999</v>
      </c>
      <c r="G5" s="86">
        <v>113.66879999999999</v>
      </c>
      <c r="H5" s="86">
        <v>99.460199999999986</v>
      </c>
      <c r="I5" s="86">
        <v>99.460199999999986</v>
      </c>
      <c r="J5" s="86">
        <v>99.460199999999986</v>
      </c>
      <c r="K5" s="88"/>
      <c r="L5" s="91">
        <v>85.251599999999982</v>
      </c>
      <c r="M5" s="91">
        <v>85.251599999999982</v>
      </c>
      <c r="N5" s="216"/>
      <c r="O5" s="92"/>
    </row>
    <row r="6" spans="1:21" s="89" customFormat="1" ht="15" customHeight="1" x14ac:dyDescent="0.35">
      <c r="A6" s="10">
        <v>90792</v>
      </c>
      <c r="B6" s="86" t="s">
        <v>79</v>
      </c>
      <c r="C6" s="86" t="s">
        <v>19</v>
      </c>
      <c r="D6" s="86">
        <v>159.57049999999998</v>
      </c>
      <c r="E6" s="86">
        <v>127.65639999999999</v>
      </c>
      <c r="F6" s="86">
        <v>127.65639999999999</v>
      </c>
      <c r="G6" s="88"/>
      <c r="H6" s="88"/>
      <c r="I6" s="88"/>
      <c r="J6" s="88"/>
      <c r="K6" s="88"/>
      <c r="L6" s="88"/>
      <c r="M6" s="88"/>
      <c r="N6" s="167"/>
      <c r="O6" s="95"/>
    </row>
    <row r="7" spans="1:21" s="89" customFormat="1" ht="15" customHeight="1" x14ac:dyDescent="0.35">
      <c r="A7" s="10">
        <v>90832</v>
      </c>
      <c r="B7" s="86" t="s">
        <v>80</v>
      </c>
      <c r="C7" s="86" t="s">
        <v>19</v>
      </c>
      <c r="D7" s="86">
        <v>64.718999999999994</v>
      </c>
      <c r="E7" s="86">
        <v>51.775199999999998</v>
      </c>
      <c r="F7" s="86">
        <v>51.775199999999998</v>
      </c>
      <c r="G7" s="86">
        <v>51.775199999999998</v>
      </c>
      <c r="H7" s="86">
        <v>45.303299999999993</v>
      </c>
      <c r="I7" s="86">
        <v>45.303299999999993</v>
      </c>
      <c r="J7" s="86">
        <v>45.303299999999993</v>
      </c>
      <c r="K7" s="86">
        <v>45.303299999999993</v>
      </c>
      <c r="L7" s="91">
        <v>38.831399999999995</v>
      </c>
      <c r="M7" s="91">
        <v>38.831399999999995</v>
      </c>
      <c r="N7" s="167"/>
      <c r="O7" s="95"/>
    </row>
    <row r="8" spans="1:21" s="89" customFormat="1" ht="15" customHeight="1" x14ac:dyDescent="0.35">
      <c r="A8" s="10">
        <v>90833</v>
      </c>
      <c r="B8" s="86" t="s">
        <v>389</v>
      </c>
      <c r="C8" s="86" t="s">
        <v>19</v>
      </c>
      <c r="D8" s="86">
        <v>59.33</v>
      </c>
      <c r="E8" s="86">
        <v>47.463999999999999</v>
      </c>
      <c r="F8" s="86">
        <v>47.463999999999999</v>
      </c>
      <c r="G8" s="88"/>
      <c r="H8" s="88"/>
      <c r="I8" s="88"/>
      <c r="J8" s="88"/>
      <c r="K8" s="88"/>
      <c r="L8" s="88"/>
      <c r="M8" s="88"/>
      <c r="N8" s="216"/>
      <c r="O8" s="92"/>
      <c r="P8" s="113"/>
    </row>
    <row r="9" spans="1:21" s="89" customFormat="1" ht="15" customHeight="1" x14ac:dyDescent="0.35">
      <c r="A9" s="10">
        <v>90834</v>
      </c>
      <c r="B9" s="86" t="s">
        <v>81</v>
      </c>
      <c r="C9" s="86" t="s">
        <v>19</v>
      </c>
      <c r="D9" s="86">
        <v>85.356999999999999</v>
      </c>
      <c r="E9" s="86">
        <v>68.285600000000002</v>
      </c>
      <c r="F9" s="86">
        <v>68.285600000000002</v>
      </c>
      <c r="G9" s="86">
        <v>68.285600000000002</v>
      </c>
      <c r="H9" s="86">
        <v>59.749899999999997</v>
      </c>
      <c r="I9" s="86">
        <v>59.749899999999997</v>
      </c>
      <c r="J9" s="86">
        <v>59.749899999999997</v>
      </c>
      <c r="K9" s="86">
        <v>59.749899999999997</v>
      </c>
      <c r="L9" s="91">
        <v>51.214199999999998</v>
      </c>
      <c r="M9" s="91">
        <v>51.214199999999998</v>
      </c>
      <c r="N9" s="167"/>
      <c r="O9" s="95"/>
    </row>
    <row r="10" spans="1:21" s="89" customFormat="1" ht="15" customHeight="1" x14ac:dyDescent="0.35">
      <c r="A10" s="10">
        <v>90836</v>
      </c>
      <c r="B10" s="86" t="s">
        <v>391</v>
      </c>
      <c r="C10" s="86" t="s">
        <v>19</v>
      </c>
      <c r="D10" s="86">
        <v>74.978499999999997</v>
      </c>
      <c r="E10" s="86">
        <v>59.982799999999997</v>
      </c>
      <c r="F10" s="86">
        <v>59.982799999999997</v>
      </c>
      <c r="G10" s="88"/>
      <c r="H10" s="88"/>
      <c r="I10" s="88"/>
      <c r="J10" s="88"/>
      <c r="K10" s="88"/>
      <c r="L10" s="88"/>
      <c r="M10" s="88"/>
      <c r="N10" s="167"/>
      <c r="O10" s="92"/>
    </row>
    <row r="11" spans="1:21" s="89" customFormat="1" ht="15" customHeight="1" x14ac:dyDescent="0.35">
      <c r="A11" s="10">
        <v>90837</v>
      </c>
      <c r="B11" s="86" t="s">
        <v>82</v>
      </c>
      <c r="C11" s="86" t="s">
        <v>19</v>
      </c>
      <c r="D11" s="86">
        <v>125.8595</v>
      </c>
      <c r="E11" s="86">
        <v>100.6876</v>
      </c>
      <c r="F11" s="86">
        <v>100.6876</v>
      </c>
      <c r="G11" s="86">
        <v>100.6876</v>
      </c>
      <c r="H11" s="86">
        <v>88.101649999999992</v>
      </c>
      <c r="I11" s="86">
        <v>88.101649999999992</v>
      </c>
      <c r="J11" s="86">
        <v>88.101649999999992</v>
      </c>
      <c r="K11" s="86">
        <v>88.101649999999992</v>
      </c>
      <c r="L11" s="91">
        <v>75.515699999999995</v>
      </c>
      <c r="M11" s="91">
        <v>75.515699999999995</v>
      </c>
      <c r="N11" s="167"/>
      <c r="O11" s="95"/>
    </row>
    <row r="12" spans="1:21" s="89" customFormat="1" ht="15" customHeight="1" x14ac:dyDescent="0.35">
      <c r="A12" s="10">
        <v>90838</v>
      </c>
      <c r="B12" s="86" t="s">
        <v>392</v>
      </c>
      <c r="C12" s="86" t="s">
        <v>19</v>
      </c>
      <c r="D12" s="86">
        <v>99.373499999999993</v>
      </c>
      <c r="E12" s="86">
        <v>79.498800000000003</v>
      </c>
      <c r="F12" s="86">
        <v>79.498800000000003</v>
      </c>
      <c r="G12" s="88"/>
      <c r="H12" s="88"/>
      <c r="I12" s="88"/>
      <c r="J12" s="88"/>
      <c r="K12" s="88"/>
      <c r="L12" s="88"/>
      <c r="M12" s="88"/>
      <c r="N12" s="167"/>
      <c r="O12" s="92"/>
    </row>
    <row r="13" spans="1:21" s="89" customFormat="1" ht="15" customHeight="1" x14ac:dyDescent="0.35">
      <c r="A13" s="93">
        <v>90839</v>
      </c>
      <c r="B13" s="91" t="s">
        <v>377</v>
      </c>
      <c r="C13" s="91" t="s">
        <v>19</v>
      </c>
      <c r="D13" s="86">
        <v>125.53</v>
      </c>
      <c r="E13" s="86">
        <v>100.42400000000001</v>
      </c>
      <c r="F13" s="86">
        <v>100.42400000000001</v>
      </c>
      <c r="G13" s="86">
        <v>100.42400000000001</v>
      </c>
      <c r="H13" s="86">
        <v>87.870999999999995</v>
      </c>
      <c r="I13" s="86">
        <v>87.870999999999995</v>
      </c>
      <c r="J13" s="86">
        <v>87.870999999999995</v>
      </c>
      <c r="K13" s="86">
        <v>87.870999999999995</v>
      </c>
      <c r="L13" s="91">
        <v>75.317999999999998</v>
      </c>
      <c r="M13" s="91">
        <v>75.317999999999998</v>
      </c>
      <c r="N13" s="172"/>
      <c r="O13" s="95"/>
    </row>
    <row r="14" spans="1:21" s="89" customFormat="1" ht="15" customHeight="1" x14ac:dyDescent="0.35">
      <c r="A14" s="93">
        <v>90840</v>
      </c>
      <c r="B14" s="91" t="s">
        <v>83</v>
      </c>
      <c r="C14" s="91" t="s">
        <v>19</v>
      </c>
      <c r="D14" s="86">
        <v>61.5</v>
      </c>
      <c r="E14" s="86">
        <v>49.2</v>
      </c>
      <c r="F14" s="86">
        <v>49.2</v>
      </c>
      <c r="G14" s="86">
        <v>49.2</v>
      </c>
      <c r="H14" s="86">
        <v>43.05</v>
      </c>
      <c r="I14" s="86">
        <v>43.05</v>
      </c>
      <c r="J14" s="86">
        <v>43.05</v>
      </c>
      <c r="K14" s="86">
        <v>43.05</v>
      </c>
      <c r="L14" s="91">
        <v>36.9</v>
      </c>
      <c r="M14" s="91">
        <v>36.9</v>
      </c>
      <c r="N14" s="172"/>
      <c r="O14" s="95"/>
    </row>
    <row r="15" spans="1:21" s="89" customFormat="1" ht="15" customHeight="1" x14ac:dyDescent="0.35">
      <c r="A15" s="10">
        <v>90845</v>
      </c>
      <c r="B15" s="86" t="s">
        <v>0</v>
      </c>
      <c r="C15" s="86" t="s">
        <v>19</v>
      </c>
      <c r="D15" s="86">
        <v>80.894499999999994</v>
      </c>
      <c r="E15" s="88"/>
      <c r="F15" s="88"/>
      <c r="G15" s="88"/>
      <c r="H15" s="88"/>
      <c r="I15" s="88"/>
      <c r="J15" s="88"/>
      <c r="K15" s="88"/>
      <c r="L15" s="88"/>
      <c r="M15" s="88"/>
      <c r="N15" s="173"/>
      <c r="O15" s="92"/>
    </row>
    <row r="16" spans="1:21" s="89" customFormat="1" ht="15" customHeight="1" x14ac:dyDescent="0.35">
      <c r="A16" s="10">
        <v>90846</v>
      </c>
      <c r="B16" s="86" t="s">
        <v>168</v>
      </c>
      <c r="C16" s="86" t="s">
        <v>19</v>
      </c>
      <c r="D16" s="86">
        <v>81.684999999999988</v>
      </c>
      <c r="E16" s="86">
        <v>65.347999999999999</v>
      </c>
      <c r="F16" s="86">
        <v>65.347999999999999</v>
      </c>
      <c r="G16" s="86">
        <v>65.347999999999999</v>
      </c>
      <c r="H16" s="86">
        <v>57.17949999999999</v>
      </c>
      <c r="I16" s="86">
        <v>57.17949999999999</v>
      </c>
      <c r="J16" s="86">
        <v>57.17949999999999</v>
      </c>
      <c r="K16" s="86">
        <v>57.17949999999999</v>
      </c>
      <c r="L16" s="91">
        <v>49.010999999999989</v>
      </c>
      <c r="M16" s="91">
        <v>49.010999999999989</v>
      </c>
      <c r="N16" s="172"/>
      <c r="O16" s="217"/>
      <c r="P16" s="87"/>
    </row>
    <row r="17" spans="1:15" s="89" customFormat="1" ht="15" customHeight="1" x14ac:dyDescent="0.35">
      <c r="A17" s="10">
        <v>90847</v>
      </c>
      <c r="B17" s="86" t="s">
        <v>169</v>
      </c>
      <c r="C17" s="86" t="s">
        <v>19</v>
      </c>
      <c r="D17" s="86">
        <v>85.552500000000009</v>
      </c>
      <c r="E17" s="86">
        <v>68.442000000000007</v>
      </c>
      <c r="F17" s="86">
        <v>68.442000000000007</v>
      </c>
      <c r="G17" s="86">
        <v>68.442000000000007</v>
      </c>
      <c r="H17" s="86">
        <v>59.886749999999999</v>
      </c>
      <c r="I17" s="86">
        <v>59.886749999999999</v>
      </c>
      <c r="J17" s="86">
        <v>59.886749999999999</v>
      </c>
      <c r="K17" s="86">
        <v>59.886749999999999</v>
      </c>
      <c r="L17" s="91">
        <v>51.331500000000005</v>
      </c>
      <c r="M17" s="91">
        <v>51.331500000000005</v>
      </c>
      <c r="N17" s="167"/>
      <c r="O17" s="95"/>
    </row>
    <row r="18" spans="1:15" s="89" customFormat="1" ht="15" customHeight="1" x14ac:dyDescent="0.35">
      <c r="A18" s="10">
        <v>90849</v>
      </c>
      <c r="B18" s="86" t="s">
        <v>84</v>
      </c>
      <c r="C18" s="86" t="s">
        <v>19</v>
      </c>
      <c r="D18" s="86">
        <v>30.310999999999996</v>
      </c>
      <c r="E18" s="86">
        <v>24.248799999999999</v>
      </c>
      <c r="F18" s="86">
        <v>24.248799999999999</v>
      </c>
      <c r="G18" s="86">
        <v>24.248799999999999</v>
      </c>
      <c r="H18" s="88"/>
      <c r="I18" s="88"/>
      <c r="J18" s="88"/>
      <c r="K18" s="88"/>
      <c r="L18" s="88"/>
      <c r="M18" s="88"/>
      <c r="N18" s="167"/>
      <c r="O18" s="92"/>
    </row>
    <row r="19" spans="1:15" s="89" customFormat="1" ht="15" customHeight="1" x14ac:dyDescent="0.35">
      <c r="A19" s="10">
        <v>90853</v>
      </c>
      <c r="B19" s="86" t="s">
        <v>59</v>
      </c>
      <c r="C19" s="86" t="s">
        <v>19</v>
      </c>
      <c r="D19" s="86">
        <v>22.831</v>
      </c>
      <c r="E19" s="86">
        <v>18.264800000000001</v>
      </c>
      <c r="F19" s="86">
        <v>18.264800000000001</v>
      </c>
      <c r="G19" s="86">
        <v>18.264800000000001</v>
      </c>
      <c r="H19" s="86">
        <v>15.981699999999998</v>
      </c>
      <c r="I19" s="86">
        <v>15.981699999999998</v>
      </c>
      <c r="J19" s="86">
        <v>15.981699999999998</v>
      </c>
      <c r="K19" s="86">
        <v>15.981699999999998</v>
      </c>
      <c r="L19" s="91">
        <v>13.698599999999999</v>
      </c>
      <c r="M19" s="91">
        <v>13.698599999999999</v>
      </c>
      <c r="N19" s="172"/>
      <c r="O19" s="87"/>
    </row>
    <row r="20" spans="1:15" ht="15" customHeight="1" x14ac:dyDescent="0.35">
      <c r="A20" s="10">
        <v>90863</v>
      </c>
      <c r="B20" s="86" t="s">
        <v>85</v>
      </c>
      <c r="C20" s="86" t="s">
        <v>15</v>
      </c>
      <c r="D20" s="88"/>
      <c r="E20" s="88"/>
      <c r="F20" s="86">
        <v>31.13</v>
      </c>
      <c r="G20" s="88"/>
      <c r="H20" s="88"/>
      <c r="I20" s="88"/>
      <c r="J20" s="88"/>
      <c r="K20" s="88"/>
      <c r="L20" s="88"/>
      <c r="M20" s="88"/>
      <c r="N20" s="167"/>
      <c r="O20" s="92"/>
    </row>
    <row r="21" spans="1:15" ht="15" customHeight="1" x14ac:dyDescent="0.35">
      <c r="A21" s="10">
        <v>90863</v>
      </c>
      <c r="B21" s="86" t="s">
        <v>85</v>
      </c>
      <c r="C21" s="86" t="s">
        <v>16</v>
      </c>
      <c r="D21" s="88"/>
      <c r="E21" s="88"/>
      <c r="F21" s="86">
        <v>52.92</v>
      </c>
      <c r="G21" s="88"/>
      <c r="H21" s="88"/>
      <c r="I21" s="88"/>
      <c r="J21" s="88"/>
      <c r="K21" s="88"/>
      <c r="L21" s="88"/>
      <c r="M21" s="88"/>
      <c r="N21" s="173"/>
      <c r="O21" s="92"/>
    </row>
    <row r="22" spans="1:15" s="89" customFormat="1" ht="15" customHeight="1" x14ac:dyDescent="0.35">
      <c r="A22" s="10">
        <v>90867</v>
      </c>
      <c r="B22" s="86" t="s">
        <v>393</v>
      </c>
      <c r="C22" s="86" t="s">
        <v>336</v>
      </c>
      <c r="D22" s="86">
        <v>204.86</v>
      </c>
      <c r="E22" s="88"/>
      <c r="F22" s="88"/>
      <c r="G22" s="88"/>
      <c r="H22" s="88"/>
      <c r="I22" s="88"/>
      <c r="J22" s="88"/>
      <c r="K22" s="88"/>
      <c r="L22" s="88"/>
      <c r="M22" s="88"/>
      <c r="N22" s="173"/>
      <c r="O22" s="92"/>
    </row>
    <row r="23" spans="1:15" s="89" customFormat="1" ht="15" customHeight="1" x14ac:dyDescent="0.35">
      <c r="A23" s="10">
        <v>90868</v>
      </c>
      <c r="B23" s="86" t="s">
        <v>353</v>
      </c>
      <c r="C23" s="86" t="s">
        <v>336</v>
      </c>
      <c r="D23" s="86">
        <v>139.55000000000001</v>
      </c>
      <c r="E23" s="88"/>
      <c r="F23" s="88"/>
      <c r="G23" s="88"/>
      <c r="H23" s="88"/>
      <c r="I23" s="88"/>
      <c r="J23" s="88"/>
      <c r="K23" s="88"/>
      <c r="L23" s="88"/>
      <c r="M23" s="88"/>
      <c r="N23" s="173"/>
      <c r="O23" s="92"/>
    </row>
    <row r="24" spans="1:15" s="89" customFormat="1" ht="15" customHeight="1" x14ac:dyDescent="0.35">
      <c r="A24" s="10">
        <v>90869</v>
      </c>
      <c r="B24" s="86" t="s">
        <v>394</v>
      </c>
      <c r="C24" s="86" t="s">
        <v>336</v>
      </c>
      <c r="D24" s="86">
        <v>192.73</v>
      </c>
      <c r="E24" s="88"/>
      <c r="F24" s="88"/>
      <c r="G24" s="88"/>
      <c r="H24" s="88"/>
      <c r="I24" s="88"/>
      <c r="J24" s="88"/>
      <c r="K24" s="88"/>
      <c r="L24" s="88"/>
      <c r="M24" s="88"/>
      <c r="N24" s="173"/>
      <c r="O24" s="92"/>
    </row>
    <row r="25" spans="1:15" s="24" customFormat="1" ht="15" customHeight="1" x14ac:dyDescent="0.35">
      <c r="A25" s="93">
        <v>90870</v>
      </c>
      <c r="B25" s="91" t="s">
        <v>56</v>
      </c>
      <c r="C25" s="91" t="s">
        <v>19</v>
      </c>
      <c r="D25" s="86">
        <v>137.82750000000001</v>
      </c>
      <c r="E25" s="88"/>
      <c r="F25" s="163"/>
      <c r="G25" s="88"/>
      <c r="H25" s="88"/>
      <c r="I25" s="88"/>
      <c r="J25" s="88"/>
      <c r="K25" s="88"/>
      <c r="L25" s="88"/>
      <c r="M25" s="88"/>
      <c r="N25" s="173"/>
      <c r="O25" s="92"/>
    </row>
    <row r="26" spans="1:15" ht="15" customHeight="1" x14ac:dyDescent="0.35">
      <c r="A26" s="10">
        <v>90875</v>
      </c>
      <c r="B26" s="86" t="s">
        <v>87</v>
      </c>
      <c r="C26" s="86" t="s">
        <v>19</v>
      </c>
      <c r="D26" s="86">
        <v>50.05</v>
      </c>
      <c r="E26" s="88"/>
      <c r="F26" s="88"/>
      <c r="G26" s="88"/>
      <c r="H26" s="88"/>
      <c r="I26" s="88"/>
      <c r="J26" s="88"/>
      <c r="K26" s="88"/>
      <c r="L26" s="88"/>
      <c r="M26" s="88"/>
      <c r="N26" s="173"/>
      <c r="O26" s="92"/>
    </row>
    <row r="27" spans="1:15" ht="15" customHeight="1" x14ac:dyDescent="0.35">
      <c r="A27" s="10">
        <v>90876</v>
      </c>
      <c r="B27" s="86" t="s">
        <v>86</v>
      </c>
      <c r="C27" s="86" t="s">
        <v>19</v>
      </c>
      <c r="D27" s="86">
        <v>74.34</v>
      </c>
      <c r="E27" s="88"/>
      <c r="F27" s="88"/>
      <c r="G27" s="88"/>
      <c r="H27" s="88"/>
      <c r="I27" s="88"/>
      <c r="J27" s="88"/>
      <c r="K27" s="88"/>
      <c r="L27" s="88"/>
      <c r="M27" s="88"/>
      <c r="N27" s="173"/>
      <c r="O27" s="92"/>
    </row>
    <row r="28" spans="1:15" ht="15" customHeight="1" x14ac:dyDescent="0.35">
      <c r="A28" s="10">
        <v>90880</v>
      </c>
      <c r="B28" s="86" t="s">
        <v>1</v>
      </c>
      <c r="C28" s="86" t="s">
        <v>19</v>
      </c>
      <c r="D28" s="86">
        <v>84.32</v>
      </c>
      <c r="E28" s="86">
        <v>67.456000000000003</v>
      </c>
      <c r="F28" s="86">
        <v>67.456000000000003</v>
      </c>
      <c r="G28" s="88"/>
      <c r="H28" s="88"/>
      <c r="I28" s="88"/>
      <c r="J28" s="88"/>
      <c r="K28" s="88"/>
      <c r="L28" s="88"/>
      <c r="M28" s="88"/>
      <c r="N28" s="167"/>
      <c r="O28" s="92"/>
    </row>
    <row r="29" spans="1:15" ht="15" customHeight="1" x14ac:dyDescent="0.35">
      <c r="A29" s="10">
        <v>96105</v>
      </c>
      <c r="B29" s="86" t="s">
        <v>2</v>
      </c>
      <c r="C29" s="86" t="s">
        <v>19</v>
      </c>
      <c r="D29" s="86">
        <v>77.885499999999993</v>
      </c>
      <c r="E29" s="88"/>
      <c r="F29" s="88"/>
      <c r="G29" s="88"/>
      <c r="H29" s="88"/>
      <c r="I29" s="88"/>
      <c r="J29" s="88"/>
      <c r="K29" s="88"/>
      <c r="L29" s="88"/>
      <c r="M29" s="88"/>
      <c r="N29" s="173"/>
      <c r="O29" s="92"/>
    </row>
    <row r="30" spans="1:15" ht="15" customHeight="1" x14ac:dyDescent="0.35">
      <c r="A30" s="10">
        <v>96116</v>
      </c>
      <c r="B30" s="86" t="s">
        <v>203</v>
      </c>
      <c r="C30" s="86" t="s">
        <v>19</v>
      </c>
      <c r="D30" s="86">
        <v>75.292999999999992</v>
      </c>
      <c r="E30" s="88"/>
      <c r="F30" s="88"/>
      <c r="G30" s="88"/>
      <c r="H30" s="88"/>
      <c r="I30" s="88"/>
      <c r="J30" s="88"/>
      <c r="K30" s="88"/>
      <c r="L30" s="88"/>
      <c r="M30" s="88"/>
      <c r="N30" s="173"/>
      <c r="O30" s="92"/>
    </row>
    <row r="31" spans="1:15" ht="15" customHeight="1" x14ac:dyDescent="0.35">
      <c r="A31" s="93">
        <v>96121</v>
      </c>
      <c r="B31" s="91" t="s">
        <v>218</v>
      </c>
      <c r="C31" s="91" t="s">
        <v>19</v>
      </c>
      <c r="D31" s="86">
        <v>68.14</v>
      </c>
      <c r="E31" s="88"/>
      <c r="F31" s="88"/>
      <c r="G31" s="88"/>
      <c r="H31" s="88"/>
      <c r="I31" s="88"/>
      <c r="J31" s="88"/>
      <c r="K31" s="88"/>
      <c r="L31" s="88"/>
      <c r="M31" s="88"/>
      <c r="N31" s="173"/>
      <c r="O31" s="92"/>
    </row>
    <row r="32" spans="1:15" ht="15" customHeight="1" x14ac:dyDescent="0.35">
      <c r="A32" s="93">
        <v>96130</v>
      </c>
      <c r="B32" s="91" t="s">
        <v>206</v>
      </c>
      <c r="C32" s="91" t="s">
        <v>19</v>
      </c>
      <c r="D32" s="86">
        <v>98.701999999999998</v>
      </c>
      <c r="E32" s="88"/>
      <c r="F32" s="86">
        <v>78.961600000000004</v>
      </c>
      <c r="G32" s="86">
        <v>78.961600000000004</v>
      </c>
      <c r="H32" s="88"/>
      <c r="I32" s="88"/>
      <c r="J32" s="88"/>
      <c r="K32" s="88"/>
      <c r="L32" s="88"/>
      <c r="M32" s="88"/>
      <c r="N32" s="167"/>
      <c r="O32" s="92"/>
    </row>
    <row r="33" spans="1:15" ht="15" customHeight="1" x14ac:dyDescent="0.35">
      <c r="A33" s="93">
        <v>96131</v>
      </c>
      <c r="B33" s="91" t="s">
        <v>219</v>
      </c>
      <c r="C33" s="91" t="s">
        <v>19</v>
      </c>
      <c r="D33" s="86">
        <v>70.804999999999993</v>
      </c>
      <c r="E33" s="88"/>
      <c r="F33" s="86">
        <v>56.643999999999998</v>
      </c>
      <c r="G33" s="86">
        <v>56.643999999999998</v>
      </c>
      <c r="H33" s="88"/>
      <c r="I33" s="88"/>
      <c r="J33" s="88"/>
      <c r="K33" s="88"/>
      <c r="L33" s="88"/>
      <c r="M33" s="88"/>
      <c r="N33" s="167"/>
      <c r="O33" s="92"/>
    </row>
    <row r="34" spans="1:15" ht="15" customHeight="1" x14ac:dyDescent="0.35">
      <c r="A34" s="93">
        <v>96132</v>
      </c>
      <c r="B34" s="91" t="s">
        <v>213</v>
      </c>
      <c r="C34" s="91" t="s">
        <v>19</v>
      </c>
      <c r="D34" s="86">
        <v>104.8475</v>
      </c>
      <c r="E34" s="88"/>
      <c r="F34" s="86">
        <v>83.878</v>
      </c>
      <c r="G34" s="86">
        <v>83.878</v>
      </c>
      <c r="H34" s="88"/>
      <c r="I34" s="88"/>
      <c r="J34" s="88"/>
      <c r="K34" s="88"/>
      <c r="L34" s="88"/>
      <c r="M34" s="88"/>
      <c r="N34" s="167"/>
      <c r="O34" s="92"/>
    </row>
    <row r="35" spans="1:15" ht="15" customHeight="1" x14ac:dyDescent="0.35">
      <c r="A35" s="93">
        <v>96133</v>
      </c>
      <c r="B35" s="91" t="s">
        <v>220</v>
      </c>
      <c r="C35" s="91" t="s">
        <v>19</v>
      </c>
      <c r="D35" s="86">
        <v>79.525999999999996</v>
      </c>
      <c r="E35" s="88"/>
      <c r="F35" s="86">
        <v>63.620800000000003</v>
      </c>
      <c r="G35" s="86">
        <v>63.620800000000003</v>
      </c>
      <c r="H35" s="88"/>
      <c r="I35" s="88"/>
      <c r="J35" s="88"/>
      <c r="K35" s="88"/>
      <c r="L35" s="88"/>
      <c r="M35" s="88"/>
      <c r="N35" s="167"/>
      <c r="O35" s="92"/>
    </row>
    <row r="36" spans="1:15" ht="15" customHeight="1" x14ac:dyDescent="0.35">
      <c r="A36" s="93">
        <v>96136</v>
      </c>
      <c r="B36" s="91" t="s">
        <v>205</v>
      </c>
      <c r="C36" s="91" t="s">
        <v>19</v>
      </c>
      <c r="D36" s="86">
        <v>33.064999999999998</v>
      </c>
      <c r="E36" s="88"/>
      <c r="F36" s="86">
        <v>26.451999999999998</v>
      </c>
      <c r="G36" s="86">
        <v>26.451999999999998</v>
      </c>
      <c r="H36" s="88"/>
      <c r="I36" s="88"/>
      <c r="J36" s="88"/>
      <c r="K36" s="88"/>
      <c r="L36" s="88"/>
      <c r="M36" s="88"/>
      <c r="N36" s="167"/>
      <c r="O36" s="92"/>
    </row>
    <row r="37" spans="1:15" ht="15" customHeight="1" x14ac:dyDescent="0.35">
      <c r="A37" s="93">
        <v>96137</v>
      </c>
      <c r="B37" s="91" t="s">
        <v>221</v>
      </c>
      <c r="C37" s="91" t="s">
        <v>19</v>
      </c>
      <c r="D37" s="86">
        <v>30.42</v>
      </c>
      <c r="E37" s="88"/>
      <c r="F37" s="86">
        <v>24.336000000000002</v>
      </c>
      <c r="G37" s="86">
        <v>24.336000000000002</v>
      </c>
      <c r="H37" s="88"/>
      <c r="I37" s="88"/>
      <c r="J37" s="88"/>
      <c r="K37" s="88"/>
      <c r="L37" s="88"/>
      <c r="M37" s="88"/>
      <c r="N37" s="167"/>
      <c r="O37" s="92"/>
    </row>
    <row r="38" spans="1:15" ht="15" customHeight="1" x14ac:dyDescent="0.35">
      <c r="A38" s="93">
        <v>96138</v>
      </c>
      <c r="B38" s="91" t="s">
        <v>207</v>
      </c>
      <c r="C38" s="91" t="s">
        <v>19</v>
      </c>
      <c r="D38" s="86">
        <v>25.703999999999997</v>
      </c>
      <c r="E38" s="88"/>
      <c r="F38" s="86">
        <v>20.563199999999998</v>
      </c>
      <c r="G38" s="86">
        <v>20.563199999999998</v>
      </c>
      <c r="H38" s="88"/>
      <c r="I38" s="88"/>
      <c r="J38" s="88"/>
      <c r="K38" s="88"/>
      <c r="L38" s="88"/>
      <c r="M38" s="88"/>
      <c r="N38" s="171"/>
      <c r="O38" s="92"/>
    </row>
    <row r="39" spans="1:15" ht="15" customHeight="1" x14ac:dyDescent="0.35">
      <c r="A39" s="93">
        <v>96139</v>
      </c>
      <c r="B39" s="91" t="s">
        <v>224</v>
      </c>
      <c r="C39" s="91" t="s">
        <v>19</v>
      </c>
      <c r="D39" s="86">
        <v>26.452000000000002</v>
      </c>
      <c r="E39" s="88"/>
      <c r="F39" s="86">
        <v>21.161600000000004</v>
      </c>
      <c r="G39" s="86">
        <v>21.161600000000004</v>
      </c>
      <c r="H39" s="88"/>
      <c r="I39" s="88"/>
      <c r="J39" s="88"/>
      <c r="K39" s="88"/>
      <c r="L39" s="88"/>
      <c r="M39" s="88"/>
      <c r="N39" s="171"/>
      <c r="O39" s="92"/>
    </row>
    <row r="40" spans="1:15" ht="15" customHeight="1" x14ac:dyDescent="0.35">
      <c r="A40" s="93">
        <v>96146</v>
      </c>
      <c r="B40" s="91" t="s">
        <v>204</v>
      </c>
      <c r="C40" s="91" t="s">
        <v>19</v>
      </c>
      <c r="D40" s="86">
        <v>31.63</v>
      </c>
      <c r="E40" s="88"/>
      <c r="F40" s="86">
        <v>25.304000000000002</v>
      </c>
      <c r="G40" s="86">
        <v>25.304000000000002</v>
      </c>
      <c r="H40" s="88"/>
      <c r="I40" s="88"/>
      <c r="J40" s="88"/>
      <c r="K40" s="88"/>
      <c r="L40" s="88"/>
      <c r="M40" s="88"/>
      <c r="N40" s="171"/>
      <c r="O40" s="92"/>
    </row>
    <row r="41" spans="1:15" ht="15" customHeight="1" x14ac:dyDescent="0.35">
      <c r="A41" s="10">
        <v>96156</v>
      </c>
      <c r="B41" s="91" t="s">
        <v>395</v>
      </c>
      <c r="C41" s="86" t="s">
        <v>19</v>
      </c>
      <c r="D41" s="86">
        <v>81.642499999999998</v>
      </c>
      <c r="E41" s="88"/>
      <c r="F41" s="86">
        <v>65.314000000000007</v>
      </c>
      <c r="G41" s="86">
        <v>65.314000000000007</v>
      </c>
      <c r="H41" s="86">
        <v>57.149749999999997</v>
      </c>
      <c r="I41" s="86">
        <v>57.149749999999997</v>
      </c>
      <c r="J41" s="86">
        <v>57.149749999999997</v>
      </c>
      <c r="K41" s="88"/>
      <c r="L41" s="91">
        <v>48.985499999999995</v>
      </c>
      <c r="M41" s="91">
        <v>48.985499999999995</v>
      </c>
      <c r="N41" s="172"/>
      <c r="O41" s="87"/>
    </row>
    <row r="42" spans="1:15" ht="15" customHeight="1" x14ac:dyDescent="0.35">
      <c r="A42" s="10">
        <v>96158</v>
      </c>
      <c r="B42" s="86" t="s">
        <v>396</v>
      </c>
      <c r="C42" s="86" t="s">
        <v>19</v>
      </c>
      <c r="D42" s="86">
        <v>55.334999999999994</v>
      </c>
      <c r="E42" s="88"/>
      <c r="F42" s="86">
        <v>44.268000000000001</v>
      </c>
      <c r="G42" s="86">
        <v>44.268000000000001</v>
      </c>
      <c r="H42" s="86">
        <v>38.73449999999999</v>
      </c>
      <c r="I42" s="86">
        <v>38.73449999999999</v>
      </c>
      <c r="J42" s="86">
        <v>38.73449999999999</v>
      </c>
      <c r="K42" s="88"/>
      <c r="L42" s="91">
        <v>33.200999999999993</v>
      </c>
      <c r="M42" s="91">
        <v>33.200999999999993</v>
      </c>
      <c r="N42" s="172"/>
      <c r="O42" s="87"/>
    </row>
    <row r="43" spans="1:15" ht="15" customHeight="1" x14ac:dyDescent="0.35">
      <c r="A43" s="10">
        <v>96159</v>
      </c>
      <c r="B43" s="86" t="s">
        <v>397</v>
      </c>
      <c r="C43" s="86" t="s">
        <v>19</v>
      </c>
      <c r="D43" s="86">
        <v>18.733999999999998</v>
      </c>
      <c r="E43" s="88"/>
      <c r="F43" s="86">
        <v>14.9872</v>
      </c>
      <c r="G43" s="86">
        <v>14.9872</v>
      </c>
      <c r="H43" s="86">
        <v>13.113799999999998</v>
      </c>
      <c r="I43" s="86">
        <v>13.113799999999998</v>
      </c>
      <c r="J43" s="86">
        <v>13.113799999999998</v>
      </c>
      <c r="K43" s="88"/>
      <c r="L43" s="91">
        <v>11.240399999999999</v>
      </c>
      <c r="M43" s="91">
        <v>11.240399999999999</v>
      </c>
      <c r="N43" s="172"/>
      <c r="O43" s="87"/>
    </row>
    <row r="44" spans="1:15" ht="15" customHeight="1" x14ac:dyDescent="0.35">
      <c r="A44" s="10">
        <v>96164</v>
      </c>
      <c r="B44" s="86" t="s">
        <v>398</v>
      </c>
      <c r="C44" s="86" t="s">
        <v>19</v>
      </c>
      <c r="D44" s="86">
        <v>8.5</v>
      </c>
      <c r="E44" s="88"/>
      <c r="F44" s="86">
        <v>6.8000000000000007</v>
      </c>
      <c r="G44" s="86">
        <v>6.8000000000000007</v>
      </c>
      <c r="H44" s="86">
        <v>5.9499999999999993</v>
      </c>
      <c r="I44" s="86">
        <v>5.9499999999999993</v>
      </c>
      <c r="J44" s="86">
        <v>5.9499999999999993</v>
      </c>
      <c r="K44" s="88"/>
      <c r="L44" s="91">
        <v>5.0999999999999996</v>
      </c>
      <c r="M44" s="91">
        <v>5.0999999999999996</v>
      </c>
      <c r="N44" s="172"/>
      <c r="O44" s="87"/>
    </row>
    <row r="45" spans="1:15" s="89" customFormat="1" ht="15" customHeight="1" x14ac:dyDescent="0.35">
      <c r="A45" s="10">
        <v>96165</v>
      </c>
      <c r="B45" s="86" t="s">
        <v>415</v>
      </c>
      <c r="C45" s="86" t="s">
        <v>19</v>
      </c>
      <c r="D45" s="86">
        <v>3.8249999999999997</v>
      </c>
      <c r="E45" s="88"/>
      <c r="F45" s="86">
        <v>3.06</v>
      </c>
      <c r="G45" s="86">
        <v>3.06</v>
      </c>
      <c r="H45" s="86">
        <v>2.6774999999999998</v>
      </c>
      <c r="I45" s="86">
        <v>2.6774999999999998</v>
      </c>
      <c r="J45" s="86">
        <v>2.6774999999999998</v>
      </c>
      <c r="K45" s="88"/>
      <c r="L45" s="91">
        <v>2.2949999999999999</v>
      </c>
      <c r="M45" s="91">
        <v>2.2949999999999999</v>
      </c>
      <c r="N45" s="172"/>
      <c r="O45" s="87"/>
    </row>
    <row r="46" spans="1:15" ht="15" customHeight="1" x14ac:dyDescent="0.35">
      <c r="A46" s="10">
        <v>96167</v>
      </c>
      <c r="B46" s="86" t="s">
        <v>399</v>
      </c>
      <c r="C46" s="86" t="s">
        <v>19</v>
      </c>
      <c r="D46" s="86">
        <v>58.411999999999999</v>
      </c>
      <c r="E46" s="88"/>
      <c r="F46" s="86">
        <v>46.729600000000005</v>
      </c>
      <c r="G46" s="86">
        <v>46.729600000000005</v>
      </c>
      <c r="H46" s="86">
        <v>40.888399999999997</v>
      </c>
      <c r="I46" s="86">
        <v>40.888399999999997</v>
      </c>
      <c r="J46" s="86">
        <v>40.888399999999997</v>
      </c>
      <c r="K46" s="88"/>
      <c r="L46" s="91">
        <v>35.047199999999997</v>
      </c>
      <c r="M46" s="91">
        <v>35.047199999999997</v>
      </c>
      <c r="N46" s="172"/>
      <c r="O46" s="87"/>
    </row>
    <row r="47" spans="1:15" ht="15" customHeight="1" x14ac:dyDescent="0.35">
      <c r="A47" s="10">
        <v>96168</v>
      </c>
      <c r="B47" s="86" t="s">
        <v>400</v>
      </c>
      <c r="C47" s="86" t="s">
        <v>19</v>
      </c>
      <c r="D47" s="86">
        <v>20.927</v>
      </c>
      <c r="E47" s="88"/>
      <c r="F47" s="86">
        <v>16.741600000000002</v>
      </c>
      <c r="G47" s="86">
        <v>16.741600000000002</v>
      </c>
      <c r="H47" s="86">
        <v>14.648899999999999</v>
      </c>
      <c r="I47" s="86">
        <v>14.648899999999999</v>
      </c>
      <c r="J47" s="86">
        <v>14.648899999999999</v>
      </c>
      <c r="K47" s="88"/>
      <c r="L47" s="91">
        <v>12.556199999999999</v>
      </c>
      <c r="M47" s="91">
        <v>12.556199999999999</v>
      </c>
      <c r="N47" s="172"/>
      <c r="O47" s="87"/>
    </row>
    <row r="48" spans="1:15" ht="15" customHeight="1" x14ac:dyDescent="0.35">
      <c r="A48" s="10">
        <v>96170</v>
      </c>
      <c r="B48" s="86" t="s">
        <v>233</v>
      </c>
      <c r="C48" s="86" t="s">
        <v>15</v>
      </c>
      <c r="D48" s="86">
        <v>25.52</v>
      </c>
      <c r="E48" s="88"/>
      <c r="F48" s="86">
        <v>20.420000000000002</v>
      </c>
      <c r="G48" s="86">
        <v>20.420000000000002</v>
      </c>
      <c r="H48" s="88"/>
      <c r="I48" s="88"/>
      <c r="J48" s="88"/>
      <c r="K48" s="88"/>
      <c r="L48" s="88"/>
      <c r="M48" s="88"/>
      <c r="N48" s="167"/>
      <c r="O48" s="92"/>
    </row>
    <row r="49" spans="1:22" ht="15" customHeight="1" x14ac:dyDescent="0.35">
      <c r="A49" s="10">
        <v>96170</v>
      </c>
      <c r="B49" s="86" t="s">
        <v>233</v>
      </c>
      <c r="C49" s="86" t="s">
        <v>16</v>
      </c>
      <c r="D49" s="86">
        <v>31.92</v>
      </c>
      <c r="E49" s="88"/>
      <c r="F49" s="86">
        <v>25.54</v>
      </c>
      <c r="G49" s="86">
        <v>25.54</v>
      </c>
      <c r="H49" s="88"/>
      <c r="I49" s="88"/>
      <c r="J49" s="88"/>
      <c r="K49" s="88"/>
      <c r="L49" s="88"/>
      <c r="M49" s="88"/>
      <c r="N49" s="167"/>
      <c r="O49" s="92"/>
    </row>
    <row r="50" spans="1:22" ht="15" customHeight="1" x14ac:dyDescent="0.35">
      <c r="A50" s="10">
        <v>96171</v>
      </c>
      <c r="B50" s="86" t="s">
        <v>229</v>
      </c>
      <c r="C50" s="86" t="s">
        <v>15</v>
      </c>
      <c r="D50" s="86">
        <v>12.76</v>
      </c>
      <c r="E50" s="88"/>
      <c r="F50" s="86">
        <v>10.210000000000001</v>
      </c>
      <c r="G50" s="86">
        <v>10.210000000000001</v>
      </c>
      <c r="H50" s="88"/>
      <c r="I50" s="88"/>
      <c r="J50" s="88"/>
      <c r="K50" s="88"/>
      <c r="L50" s="88"/>
      <c r="M50" s="88"/>
      <c r="N50" s="167"/>
      <c r="O50" s="92"/>
    </row>
    <row r="51" spans="1:22" ht="15" customHeight="1" x14ac:dyDescent="0.35">
      <c r="A51" s="10">
        <v>96171</v>
      </c>
      <c r="B51" s="86" t="s">
        <v>229</v>
      </c>
      <c r="C51" s="86" t="s">
        <v>16</v>
      </c>
      <c r="D51" s="86">
        <v>15.96</v>
      </c>
      <c r="E51" s="88"/>
      <c r="F51" s="86">
        <v>12.77</v>
      </c>
      <c r="G51" s="86">
        <v>12.77</v>
      </c>
      <c r="H51" s="88"/>
      <c r="I51" s="88"/>
      <c r="J51" s="88"/>
      <c r="K51" s="88"/>
      <c r="L51" s="88"/>
      <c r="M51" s="88"/>
      <c r="N51" s="167"/>
      <c r="O51" s="92"/>
    </row>
    <row r="52" spans="1:22" ht="15" customHeight="1" x14ac:dyDescent="0.35">
      <c r="A52" s="10">
        <v>96372</v>
      </c>
      <c r="B52" s="12" t="s">
        <v>54</v>
      </c>
      <c r="C52" s="12" t="s">
        <v>19</v>
      </c>
      <c r="D52" s="86">
        <v>21.68</v>
      </c>
      <c r="E52" s="86">
        <v>17.344000000000001</v>
      </c>
      <c r="F52" s="86">
        <v>17.344000000000001</v>
      </c>
      <c r="G52" s="88"/>
      <c r="H52" s="88"/>
      <c r="I52" s="88"/>
      <c r="J52" s="88"/>
      <c r="K52" s="88"/>
      <c r="L52" s="88"/>
      <c r="M52" s="88"/>
      <c r="N52" s="171"/>
      <c r="O52" s="92"/>
    </row>
    <row r="53" spans="1:22" ht="15" customHeight="1" x14ac:dyDescent="0.35">
      <c r="A53" s="10">
        <v>99202</v>
      </c>
      <c r="B53" s="86" t="s">
        <v>354</v>
      </c>
      <c r="C53" s="86" t="s">
        <v>19</v>
      </c>
      <c r="D53" s="86">
        <v>57.451500000000003</v>
      </c>
      <c r="E53" s="86">
        <v>45.961200000000005</v>
      </c>
      <c r="F53" s="86">
        <v>45.961200000000005</v>
      </c>
      <c r="G53" s="88"/>
      <c r="H53" s="88"/>
      <c r="I53" s="88"/>
      <c r="J53" s="88"/>
      <c r="K53" s="88"/>
      <c r="L53" s="88"/>
      <c r="M53" s="88"/>
      <c r="N53" s="167"/>
      <c r="O53" s="95"/>
    </row>
    <row r="54" spans="1:22" ht="15" customHeight="1" x14ac:dyDescent="0.35">
      <c r="A54" s="10">
        <v>99203</v>
      </c>
      <c r="B54" s="86" t="s">
        <v>355</v>
      </c>
      <c r="C54" s="86" t="s">
        <v>19</v>
      </c>
      <c r="D54" s="86">
        <v>89.352000000000004</v>
      </c>
      <c r="E54" s="86">
        <v>71.4816</v>
      </c>
      <c r="F54" s="86">
        <v>71.4816</v>
      </c>
      <c r="G54" s="88"/>
      <c r="H54" s="88"/>
      <c r="I54" s="88"/>
      <c r="J54" s="88"/>
      <c r="K54" s="88"/>
      <c r="L54" s="88"/>
      <c r="M54" s="88"/>
      <c r="N54" s="167"/>
      <c r="O54" s="92"/>
    </row>
    <row r="55" spans="1:22" ht="15" customHeight="1" x14ac:dyDescent="0.35">
      <c r="A55" s="10">
        <v>99204</v>
      </c>
      <c r="B55" s="86" t="s">
        <v>356</v>
      </c>
      <c r="C55" s="86" t="s">
        <v>19</v>
      </c>
      <c r="D55" s="86">
        <v>134.572</v>
      </c>
      <c r="E55" s="86">
        <v>107.6576</v>
      </c>
      <c r="F55" s="86">
        <v>107.6576</v>
      </c>
      <c r="G55" s="88"/>
      <c r="H55" s="88"/>
      <c r="I55" s="88"/>
      <c r="J55" s="88"/>
      <c r="K55" s="88"/>
      <c r="L55" s="88"/>
      <c r="M55" s="88"/>
      <c r="N55" s="167"/>
      <c r="O55" s="92"/>
    </row>
    <row r="56" spans="1:22" ht="15" customHeight="1" x14ac:dyDescent="0.35">
      <c r="A56" s="10">
        <v>99205</v>
      </c>
      <c r="B56" s="86" t="s">
        <v>411</v>
      </c>
      <c r="C56" s="86" t="s">
        <v>19</v>
      </c>
      <c r="D56" s="86">
        <v>177.74350000000001</v>
      </c>
      <c r="E56" s="86">
        <v>142.19480000000001</v>
      </c>
      <c r="F56" s="86">
        <v>142.19480000000001</v>
      </c>
      <c r="G56" s="88"/>
      <c r="H56" s="88"/>
      <c r="I56" s="88"/>
      <c r="J56" s="88"/>
      <c r="K56" s="88"/>
      <c r="L56" s="88"/>
      <c r="M56" s="88"/>
      <c r="N56" s="167"/>
      <c r="O56" s="92"/>
    </row>
    <row r="57" spans="1:22" ht="15" customHeight="1" x14ac:dyDescent="0.35">
      <c r="A57" s="10">
        <v>99211</v>
      </c>
      <c r="B57" s="86" t="s">
        <v>247</v>
      </c>
      <c r="C57" s="86" t="s">
        <v>15</v>
      </c>
      <c r="D57" s="86">
        <v>18.088000000000001</v>
      </c>
      <c r="E57" s="86">
        <v>14.470400000000001</v>
      </c>
      <c r="F57" s="86">
        <v>14.470400000000001</v>
      </c>
      <c r="G57" s="88"/>
      <c r="H57" s="88"/>
      <c r="I57" s="88"/>
      <c r="J57" s="88"/>
      <c r="K57" s="88"/>
      <c r="L57" s="88"/>
      <c r="M57" s="88"/>
      <c r="N57" s="167"/>
      <c r="O57" s="92"/>
      <c r="P57" s="119"/>
      <c r="Q57" s="92"/>
      <c r="R57" s="92"/>
      <c r="S57" s="92"/>
      <c r="T57" s="115"/>
      <c r="U57" s="116"/>
      <c r="V57" s="92"/>
    </row>
    <row r="58" spans="1:22" ht="15" customHeight="1" x14ac:dyDescent="0.35">
      <c r="A58" s="10">
        <v>99211</v>
      </c>
      <c r="B58" s="86" t="s">
        <v>247</v>
      </c>
      <c r="C58" s="86" t="s">
        <v>16</v>
      </c>
      <c r="D58" s="86">
        <v>21.64</v>
      </c>
      <c r="E58" s="86">
        <v>17.312000000000001</v>
      </c>
      <c r="F58" s="86">
        <v>17.312000000000001</v>
      </c>
      <c r="G58" s="88"/>
      <c r="H58" s="88"/>
      <c r="I58" s="88"/>
      <c r="J58" s="88"/>
      <c r="K58" s="88"/>
      <c r="L58" s="88"/>
      <c r="M58" s="88"/>
      <c r="N58" s="171"/>
      <c r="O58" s="92"/>
      <c r="P58" s="92"/>
      <c r="Q58" s="92"/>
      <c r="R58" s="92"/>
      <c r="S58" s="92"/>
      <c r="T58" s="115"/>
      <c r="U58" s="116"/>
      <c r="V58" s="92"/>
    </row>
    <row r="59" spans="1:22" s="89" customFormat="1" ht="15" customHeight="1" x14ac:dyDescent="0.35">
      <c r="A59" s="10">
        <v>99212</v>
      </c>
      <c r="B59" s="86" t="s">
        <v>357</v>
      </c>
      <c r="C59" s="86" t="s">
        <v>19</v>
      </c>
      <c r="D59" s="86">
        <v>46.39</v>
      </c>
      <c r="E59" s="86">
        <v>37.112000000000002</v>
      </c>
      <c r="F59" s="86">
        <v>37.112000000000002</v>
      </c>
      <c r="G59" s="88"/>
      <c r="H59" s="88"/>
      <c r="I59" s="88"/>
      <c r="J59" s="88"/>
      <c r="K59" s="88"/>
      <c r="L59" s="88"/>
      <c r="M59" s="88"/>
      <c r="N59" s="167"/>
      <c r="O59" s="92"/>
    </row>
    <row r="60" spans="1:22" s="89" customFormat="1" ht="15" customHeight="1" x14ac:dyDescent="0.35">
      <c r="A60" s="10">
        <v>99213</v>
      </c>
      <c r="B60" s="86" t="s">
        <v>358</v>
      </c>
      <c r="C60" s="86" t="s">
        <v>19</v>
      </c>
      <c r="D60" s="86">
        <v>72.760000000000005</v>
      </c>
      <c r="E60" s="86">
        <v>58.208000000000006</v>
      </c>
      <c r="F60" s="86">
        <v>58.208000000000006</v>
      </c>
      <c r="G60" s="88"/>
      <c r="H60" s="88"/>
      <c r="I60" s="88"/>
      <c r="J60" s="88"/>
      <c r="K60" s="88"/>
      <c r="L60" s="88"/>
      <c r="M60" s="88"/>
      <c r="N60" s="167"/>
      <c r="O60" s="92"/>
    </row>
    <row r="61" spans="1:22" ht="15" customHeight="1" x14ac:dyDescent="0.35">
      <c r="A61" s="10">
        <v>99214</v>
      </c>
      <c r="B61" s="86" t="s">
        <v>359</v>
      </c>
      <c r="C61" s="86" t="s">
        <v>15</v>
      </c>
      <c r="D61" s="86">
        <v>102.833</v>
      </c>
      <c r="E61" s="86">
        <v>82.266400000000004</v>
      </c>
      <c r="F61" s="86">
        <v>82.266400000000004</v>
      </c>
      <c r="G61" s="88"/>
      <c r="H61" s="88"/>
      <c r="I61" s="88"/>
      <c r="J61" s="88"/>
      <c r="K61" s="88"/>
      <c r="L61" s="88"/>
      <c r="M61" s="88"/>
      <c r="N61" s="167"/>
      <c r="O61" s="92"/>
    </row>
    <row r="62" spans="1:22" ht="15" customHeight="1" x14ac:dyDescent="0.35">
      <c r="A62" s="10">
        <v>99214</v>
      </c>
      <c r="B62" s="86" t="s">
        <v>359</v>
      </c>
      <c r="C62" s="86" t="s">
        <v>16</v>
      </c>
      <c r="D62" s="86">
        <v>109.77</v>
      </c>
      <c r="E62" s="86">
        <v>87.816000000000003</v>
      </c>
      <c r="F62" s="86">
        <v>87.816000000000003</v>
      </c>
      <c r="G62" s="88"/>
      <c r="H62" s="88"/>
      <c r="I62" s="88"/>
      <c r="J62" s="88"/>
      <c r="K62" s="88"/>
      <c r="L62" s="88"/>
      <c r="M62" s="88"/>
      <c r="N62" s="167"/>
      <c r="O62" s="92"/>
    </row>
    <row r="63" spans="1:22" ht="15" customHeight="1" x14ac:dyDescent="0.35">
      <c r="A63" s="10">
        <v>99215</v>
      </c>
      <c r="B63" s="86" t="s">
        <v>412</v>
      </c>
      <c r="C63" s="86" t="s">
        <v>15</v>
      </c>
      <c r="D63" s="86">
        <v>145.16300000000001</v>
      </c>
      <c r="E63" s="86">
        <v>116.13040000000001</v>
      </c>
      <c r="F63" s="86">
        <v>116.13040000000001</v>
      </c>
      <c r="G63" s="88"/>
      <c r="H63" s="88"/>
      <c r="I63" s="88"/>
      <c r="J63" s="88"/>
      <c r="K63" s="88"/>
      <c r="L63" s="88"/>
      <c r="M63" s="88"/>
      <c r="N63" s="167"/>
      <c r="O63" s="92"/>
    </row>
    <row r="64" spans="1:22" ht="15" customHeight="1" x14ac:dyDescent="0.35">
      <c r="A64" s="10">
        <v>99215</v>
      </c>
      <c r="B64" s="86" t="s">
        <v>412</v>
      </c>
      <c r="C64" s="86" t="s">
        <v>16</v>
      </c>
      <c r="D64" s="86">
        <v>158.72999999999999</v>
      </c>
      <c r="E64" s="86">
        <v>126.98399999999999</v>
      </c>
      <c r="F64" s="86">
        <v>126.98399999999999</v>
      </c>
      <c r="G64" s="88"/>
      <c r="H64" s="88"/>
      <c r="I64" s="88"/>
      <c r="J64" s="88"/>
      <c r="K64" s="88"/>
      <c r="L64" s="88"/>
      <c r="M64" s="88"/>
      <c r="N64" s="167"/>
      <c r="O64" s="92"/>
    </row>
    <row r="65" spans="1:15" ht="15" customHeight="1" x14ac:dyDescent="0.35">
      <c r="A65" s="93">
        <v>99221</v>
      </c>
      <c r="B65" s="91" t="s">
        <v>313</v>
      </c>
      <c r="C65" s="86" t="s">
        <v>19</v>
      </c>
      <c r="D65" s="86">
        <v>67.320000000000007</v>
      </c>
      <c r="E65" s="86">
        <v>53.856000000000009</v>
      </c>
      <c r="F65" s="86">
        <v>53.856000000000009</v>
      </c>
      <c r="G65" s="88"/>
      <c r="H65" s="88"/>
      <c r="I65" s="88"/>
      <c r="J65" s="88"/>
      <c r="K65" s="88"/>
      <c r="L65" s="88"/>
      <c r="M65" s="88"/>
      <c r="N65" s="167"/>
      <c r="O65" s="92"/>
    </row>
    <row r="66" spans="1:15" ht="15" customHeight="1" x14ac:dyDescent="0.35">
      <c r="A66" s="93">
        <v>99222</v>
      </c>
      <c r="B66" s="91" t="s">
        <v>314</v>
      </c>
      <c r="C66" s="86" t="s">
        <v>19</v>
      </c>
      <c r="D66" s="86">
        <v>106.131</v>
      </c>
      <c r="E66" s="86">
        <v>84.904800000000009</v>
      </c>
      <c r="F66" s="86">
        <v>84.904800000000009</v>
      </c>
      <c r="G66" s="88"/>
      <c r="H66" s="88"/>
      <c r="I66" s="88"/>
      <c r="J66" s="88"/>
      <c r="K66" s="88"/>
      <c r="L66" s="88"/>
      <c r="M66" s="88"/>
      <c r="N66" s="167"/>
      <c r="O66" s="92"/>
    </row>
    <row r="67" spans="1:15" ht="15" customHeight="1" x14ac:dyDescent="0.35">
      <c r="A67" s="93">
        <v>99223</v>
      </c>
      <c r="B67" s="91" t="s">
        <v>315</v>
      </c>
      <c r="C67" s="86" t="s">
        <v>19</v>
      </c>
      <c r="D67" s="86">
        <v>140.65799999999999</v>
      </c>
      <c r="E67" s="86">
        <v>112.5264</v>
      </c>
      <c r="F67" s="86">
        <v>112.5264</v>
      </c>
      <c r="G67" s="88"/>
      <c r="H67" s="88"/>
      <c r="I67" s="88"/>
      <c r="J67" s="88"/>
      <c r="K67" s="88"/>
      <c r="L67" s="88"/>
      <c r="M67" s="88"/>
      <c r="N67" s="167"/>
      <c r="O67" s="92"/>
    </row>
    <row r="68" spans="1:15" ht="15" customHeight="1" x14ac:dyDescent="0.35">
      <c r="A68" s="93">
        <v>99231</v>
      </c>
      <c r="B68" s="91" t="s">
        <v>316</v>
      </c>
      <c r="C68" s="86" t="s">
        <v>19</v>
      </c>
      <c r="D68" s="86">
        <v>40.264499999999998</v>
      </c>
      <c r="E68" s="86">
        <v>32.211599999999997</v>
      </c>
      <c r="F68" s="86">
        <v>32.211599999999997</v>
      </c>
      <c r="G68" s="88"/>
      <c r="H68" s="88"/>
      <c r="I68" s="88"/>
      <c r="J68" s="88"/>
      <c r="K68" s="88"/>
      <c r="L68" s="88"/>
      <c r="M68" s="88"/>
      <c r="N68" s="167"/>
      <c r="O68" s="92"/>
    </row>
    <row r="69" spans="1:15" ht="15" customHeight="1" x14ac:dyDescent="0.35">
      <c r="A69" s="93">
        <v>99232</v>
      </c>
      <c r="B69" s="91" t="s">
        <v>317</v>
      </c>
      <c r="C69" s="86" t="s">
        <v>19</v>
      </c>
      <c r="D69" s="86">
        <v>64.030500000000004</v>
      </c>
      <c r="E69" s="86">
        <v>51.224400000000003</v>
      </c>
      <c r="F69" s="86">
        <v>51.224400000000003</v>
      </c>
      <c r="G69" s="88"/>
      <c r="H69" s="88"/>
      <c r="I69" s="88"/>
      <c r="J69" s="88"/>
      <c r="K69" s="88"/>
      <c r="L69" s="88"/>
      <c r="M69" s="88"/>
      <c r="N69" s="167"/>
      <c r="O69" s="92"/>
    </row>
    <row r="70" spans="1:15" ht="15" customHeight="1" x14ac:dyDescent="0.35">
      <c r="A70" s="93">
        <v>99233</v>
      </c>
      <c r="B70" s="91" t="s">
        <v>318</v>
      </c>
      <c r="C70" s="86" t="s">
        <v>19</v>
      </c>
      <c r="D70" s="86">
        <v>96.338999999999999</v>
      </c>
      <c r="E70" s="86">
        <v>77.071200000000005</v>
      </c>
      <c r="F70" s="86">
        <v>77.071200000000005</v>
      </c>
      <c r="G70" s="88"/>
      <c r="H70" s="88"/>
      <c r="I70" s="88"/>
      <c r="J70" s="88"/>
      <c r="K70" s="88"/>
      <c r="L70" s="88"/>
      <c r="M70" s="88"/>
      <c r="N70" s="167"/>
      <c r="O70" s="92"/>
    </row>
    <row r="71" spans="1:15" ht="15" customHeight="1" x14ac:dyDescent="0.35">
      <c r="A71" s="93">
        <v>99234</v>
      </c>
      <c r="B71" s="91" t="s">
        <v>319</v>
      </c>
      <c r="C71" s="86" t="s">
        <v>19</v>
      </c>
      <c r="D71" s="86">
        <v>91</v>
      </c>
      <c r="E71" s="86">
        <v>72.8</v>
      </c>
      <c r="F71" s="86">
        <v>72.8</v>
      </c>
      <c r="G71" s="88"/>
      <c r="H71" s="88"/>
      <c r="I71" s="88"/>
      <c r="J71" s="88"/>
      <c r="K71" s="88"/>
      <c r="L71" s="88"/>
      <c r="M71" s="88"/>
      <c r="N71" s="167"/>
      <c r="O71" s="92"/>
    </row>
    <row r="72" spans="1:15" ht="15" customHeight="1" x14ac:dyDescent="0.35">
      <c r="A72" s="93">
        <v>99235</v>
      </c>
      <c r="B72" s="91" t="s">
        <v>320</v>
      </c>
      <c r="C72" s="86" t="s">
        <v>19</v>
      </c>
      <c r="D72" s="86">
        <v>129.4975</v>
      </c>
      <c r="E72" s="86">
        <v>103.59800000000001</v>
      </c>
      <c r="F72" s="86">
        <v>103.59800000000001</v>
      </c>
      <c r="G72" s="88"/>
      <c r="H72" s="88"/>
      <c r="I72" s="88"/>
      <c r="J72" s="88"/>
      <c r="K72" s="88"/>
      <c r="L72" s="88"/>
      <c r="M72" s="88"/>
      <c r="N72" s="167"/>
      <c r="O72" s="92"/>
    </row>
    <row r="73" spans="1:15" ht="15" customHeight="1" x14ac:dyDescent="0.35">
      <c r="A73" s="93">
        <v>99236</v>
      </c>
      <c r="B73" s="91" t="s">
        <v>321</v>
      </c>
      <c r="C73" s="86" t="s">
        <v>19</v>
      </c>
      <c r="D73" s="86">
        <v>169.44749999999999</v>
      </c>
      <c r="E73" s="86">
        <v>135.55799999999999</v>
      </c>
      <c r="F73" s="86">
        <v>135.55799999999999</v>
      </c>
      <c r="G73" s="88"/>
      <c r="H73" s="88"/>
      <c r="I73" s="88"/>
      <c r="J73" s="88"/>
      <c r="K73" s="88"/>
      <c r="L73" s="88"/>
      <c r="M73" s="88"/>
      <c r="N73" s="167"/>
      <c r="O73" s="92"/>
    </row>
    <row r="74" spans="1:15" ht="15" customHeight="1" x14ac:dyDescent="0.35">
      <c r="A74" s="93">
        <v>99238</v>
      </c>
      <c r="B74" s="91" t="s">
        <v>322</v>
      </c>
      <c r="C74" s="86" t="s">
        <v>19</v>
      </c>
      <c r="D74" s="86">
        <v>65.441499999999991</v>
      </c>
      <c r="E74" s="86">
        <v>52.353199999999994</v>
      </c>
      <c r="F74" s="86">
        <v>52.353199999999994</v>
      </c>
      <c r="G74" s="88"/>
      <c r="H74" s="88"/>
      <c r="I74" s="88"/>
      <c r="J74" s="88"/>
      <c r="K74" s="88"/>
      <c r="L74" s="88"/>
      <c r="M74" s="88"/>
      <c r="N74" s="167"/>
      <c r="O74" s="92"/>
    </row>
    <row r="75" spans="1:15" ht="15" customHeight="1" x14ac:dyDescent="0.35">
      <c r="A75" s="93">
        <v>99239</v>
      </c>
      <c r="B75" s="91" t="s">
        <v>323</v>
      </c>
      <c r="C75" s="86" t="s">
        <v>19</v>
      </c>
      <c r="D75" s="86">
        <v>92.420500000000004</v>
      </c>
      <c r="E75" s="86">
        <v>73.936400000000006</v>
      </c>
      <c r="F75" s="86">
        <v>73.936400000000006</v>
      </c>
      <c r="G75" s="88"/>
      <c r="H75" s="88"/>
      <c r="I75" s="88"/>
      <c r="J75" s="88"/>
      <c r="K75" s="88"/>
      <c r="L75" s="88"/>
      <c r="M75" s="88"/>
      <c r="N75" s="167"/>
      <c r="O75" s="92"/>
    </row>
    <row r="76" spans="1:15" ht="15" customHeight="1" x14ac:dyDescent="0.35">
      <c r="A76" s="93">
        <v>99281</v>
      </c>
      <c r="B76" s="91" t="s">
        <v>3</v>
      </c>
      <c r="C76" s="86" t="s">
        <v>19</v>
      </c>
      <c r="D76" s="86">
        <v>14.58</v>
      </c>
      <c r="E76" s="86">
        <v>11.664000000000001</v>
      </c>
      <c r="F76" s="86">
        <v>11.664000000000001</v>
      </c>
      <c r="G76" s="88"/>
      <c r="H76" s="88"/>
      <c r="I76" s="88"/>
      <c r="J76" s="88"/>
      <c r="K76" s="88"/>
      <c r="L76" s="88"/>
      <c r="M76" s="88"/>
      <c r="N76" s="167"/>
      <c r="O76" s="92"/>
    </row>
    <row r="77" spans="1:15" ht="15" customHeight="1" x14ac:dyDescent="0.35">
      <c r="A77" s="93">
        <v>99282</v>
      </c>
      <c r="B77" s="91" t="s">
        <v>88</v>
      </c>
      <c r="C77" s="86" t="s">
        <v>19</v>
      </c>
      <c r="D77" s="86">
        <v>34.323</v>
      </c>
      <c r="E77" s="86">
        <v>27.458400000000001</v>
      </c>
      <c r="F77" s="86">
        <v>27.458400000000001</v>
      </c>
      <c r="G77" s="88"/>
      <c r="H77" s="88"/>
      <c r="I77" s="88"/>
      <c r="J77" s="88"/>
      <c r="K77" s="88"/>
      <c r="L77" s="88"/>
      <c r="M77" s="88"/>
      <c r="N77" s="167"/>
      <c r="O77" s="92"/>
    </row>
    <row r="78" spans="1:15" ht="15" customHeight="1" x14ac:dyDescent="0.35">
      <c r="A78" s="93">
        <v>99283</v>
      </c>
      <c r="B78" s="91" t="s">
        <v>4</v>
      </c>
      <c r="C78" s="86" t="s">
        <v>19</v>
      </c>
      <c r="D78" s="86">
        <v>58.471500000000006</v>
      </c>
      <c r="E78" s="86">
        <v>46.777200000000008</v>
      </c>
      <c r="F78" s="86">
        <v>46.777200000000008</v>
      </c>
      <c r="G78" s="88"/>
      <c r="H78" s="88"/>
      <c r="I78" s="88"/>
      <c r="J78" s="88"/>
      <c r="K78" s="88"/>
      <c r="L78" s="88"/>
      <c r="M78" s="88"/>
      <c r="N78" s="167"/>
      <c r="O78" s="92"/>
    </row>
    <row r="79" spans="1:15" ht="15" customHeight="1" x14ac:dyDescent="0.35">
      <c r="A79" s="93">
        <v>99284</v>
      </c>
      <c r="B79" s="91" t="s">
        <v>303</v>
      </c>
      <c r="C79" s="86" t="s">
        <v>19</v>
      </c>
      <c r="D79" s="86">
        <v>99.543499999999995</v>
      </c>
      <c r="E79" s="86">
        <v>79.634799999999998</v>
      </c>
      <c r="F79" s="86">
        <v>79.634799999999998</v>
      </c>
      <c r="G79" s="88"/>
      <c r="H79" s="88"/>
      <c r="I79" s="88"/>
      <c r="J79" s="88"/>
      <c r="K79" s="88"/>
      <c r="L79" s="88"/>
      <c r="M79" s="88"/>
      <c r="N79" s="167"/>
      <c r="O79" s="92"/>
    </row>
    <row r="80" spans="1:15" ht="15" customHeight="1" x14ac:dyDescent="0.35">
      <c r="A80" s="93">
        <v>99285</v>
      </c>
      <c r="B80" s="91" t="s">
        <v>89</v>
      </c>
      <c r="C80" s="86" t="s">
        <v>19</v>
      </c>
      <c r="D80" s="86">
        <v>144.28749999999999</v>
      </c>
      <c r="E80" s="86">
        <v>115.43</v>
      </c>
      <c r="F80" s="86">
        <v>115.43</v>
      </c>
      <c r="G80" s="88"/>
      <c r="H80" s="88"/>
      <c r="I80" s="88"/>
      <c r="J80" s="88"/>
      <c r="K80" s="88"/>
      <c r="L80" s="88"/>
      <c r="M80" s="88"/>
      <c r="N80" s="167"/>
      <c r="O80" s="92"/>
    </row>
    <row r="81" spans="1:15" s="89" customFormat="1" ht="15" customHeight="1" x14ac:dyDescent="0.35">
      <c r="A81" s="93">
        <v>99304</v>
      </c>
      <c r="B81" s="91" t="s">
        <v>324</v>
      </c>
      <c r="C81" s="86" t="s">
        <v>19</v>
      </c>
      <c r="D81" s="86">
        <v>66.63</v>
      </c>
      <c r="E81" s="86">
        <v>53.304000000000002</v>
      </c>
      <c r="F81" s="86">
        <v>53.304000000000002</v>
      </c>
      <c r="G81" s="88"/>
      <c r="H81" s="88"/>
      <c r="I81" s="88"/>
      <c r="J81" s="88"/>
      <c r="K81" s="88"/>
      <c r="L81" s="88"/>
      <c r="M81" s="88"/>
      <c r="N81" s="167"/>
      <c r="O81" s="92"/>
    </row>
    <row r="82" spans="1:15" ht="15" customHeight="1" x14ac:dyDescent="0.35">
      <c r="A82" s="93">
        <v>99305</v>
      </c>
      <c r="B82" s="91" t="s">
        <v>325</v>
      </c>
      <c r="C82" s="86" t="s">
        <v>19</v>
      </c>
      <c r="D82" s="86">
        <v>107.86500000000001</v>
      </c>
      <c r="E82" s="86">
        <v>86.292000000000016</v>
      </c>
      <c r="F82" s="86">
        <v>86.292000000000016</v>
      </c>
      <c r="G82" s="88"/>
      <c r="H82" s="88"/>
      <c r="I82" s="88"/>
      <c r="J82" s="88"/>
      <c r="K82" s="88"/>
      <c r="L82" s="88"/>
      <c r="M82" s="88"/>
      <c r="N82" s="167"/>
      <c r="O82" s="92"/>
    </row>
    <row r="83" spans="1:15" ht="15" customHeight="1" x14ac:dyDescent="0.35">
      <c r="A83" s="93">
        <v>99306</v>
      </c>
      <c r="B83" s="91" t="s">
        <v>326</v>
      </c>
      <c r="C83" s="86" t="s">
        <v>19</v>
      </c>
      <c r="D83" s="86">
        <v>147.5515</v>
      </c>
      <c r="E83" s="86">
        <v>118.0412</v>
      </c>
      <c r="F83" s="86">
        <v>118.0412</v>
      </c>
      <c r="G83" s="88"/>
      <c r="H83" s="88"/>
      <c r="I83" s="88"/>
      <c r="J83" s="88"/>
      <c r="K83" s="88"/>
      <c r="L83" s="88"/>
      <c r="M83" s="88"/>
      <c r="N83" s="167"/>
      <c r="O83" s="92"/>
    </row>
    <row r="84" spans="1:15" s="89" customFormat="1" ht="15" customHeight="1" x14ac:dyDescent="0.35">
      <c r="A84" s="93">
        <v>99307</v>
      </c>
      <c r="B84" s="91" t="s">
        <v>327</v>
      </c>
      <c r="C84" s="86" t="s">
        <v>19</v>
      </c>
      <c r="D84" s="86">
        <v>32.869999999999997</v>
      </c>
      <c r="E84" s="86">
        <v>26.295999999999999</v>
      </c>
      <c r="F84" s="86">
        <v>26.295999999999999</v>
      </c>
      <c r="G84" s="88"/>
      <c r="H84" s="88"/>
      <c r="I84" s="88"/>
      <c r="J84" s="88"/>
      <c r="K84" s="88"/>
      <c r="L84" s="88"/>
      <c r="M84" s="88"/>
      <c r="N84" s="167"/>
      <c r="O84" s="92"/>
    </row>
    <row r="85" spans="1:15" ht="15" customHeight="1" x14ac:dyDescent="0.35">
      <c r="A85" s="93">
        <v>99308</v>
      </c>
      <c r="B85" s="91" t="s">
        <v>328</v>
      </c>
      <c r="C85" s="86" t="s">
        <v>19</v>
      </c>
      <c r="D85" s="86">
        <v>59.975999999999999</v>
      </c>
      <c r="E85" s="86">
        <v>47.980800000000002</v>
      </c>
      <c r="F85" s="86">
        <v>47.980800000000002</v>
      </c>
      <c r="G85" s="88"/>
      <c r="H85" s="88"/>
      <c r="I85" s="88"/>
      <c r="J85" s="88"/>
      <c r="K85" s="88"/>
      <c r="L85" s="88"/>
      <c r="M85" s="88"/>
      <c r="N85" s="167"/>
      <c r="O85" s="92"/>
    </row>
    <row r="86" spans="1:15" ht="15" customHeight="1" x14ac:dyDescent="0.35">
      <c r="A86" s="93">
        <v>99309</v>
      </c>
      <c r="B86" s="91" t="s">
        <v>329</v>
      </c>
      <c r="C86" s="86" t="s">
        <v>19</v>
      </c>
      <c r="D86" s="86">
        <v>86.853000000000009</v>
      </c>
      <c r="E86" s="86">
        <v>69.482400000000013</v>
      </c>
      <c r="F86" s="86">
        <v>69.482400000000013</v>
      </c>
      <c r="G86" s="88"/>
      <c r="H86" s="88"/>
      <c r="I86" s="88"/>
      <c r="J86" s="88"/>
      <c r="K86" s="88"/>
      <c r="L86" s="88"/>
      <c r="M86" s="88"/>
      <c r="N86" s="167"/>
      <c r="O86" s="92"/>
    </row>
    <row r="87" spans="1:15" ht="15" customHeight="1" x14ac:dyDescent="0.35">
      <c r="A87" s="93">
        <v>99310</v>
      </c>
      <c r="B87" s="91" t="s">
        <v>330</v>
      </c>
      <c r="C87" s="86" t="s">
        <v>19</v>
      </c>
      <c r="D87" s="86">
        <v>124.16800000000001</v>
      </c>
      <c r="E87" s="86">
        <v>99.334400000000016</v>
      </c>
      <c r="F87" s="86">
        <v>99.334400000000016</v>
      </c>
      <c r="G87" s="88"/>
      <c r="H87" s="88"/>
      <c r="I87" s="88"/>
      <c r="J87" s="88"/>
      <c r="K87" s="88"/>
      <c r="L87" s="88"/>
      <c r="M87" s="88"/>
      <c r="N87" s="167"/>
      <c r="O87" s="92"/>
    </row>
    <row r="88" spans="1:15" s="92" customFormat="1" ht="15" customHeight="1" x14ac:dyDescent="0.35">
      <c r="A88" s="93">
        <v>99341</v>
      </c>
      <c r="B88" s="91" t="s">
        <v>304</v>
      </c>
      <c r="C88" s="86" t="s">
        <v>15</v>
      </c>
      <c r="D88" s="86">
        <v>44.73</v>
      </c>
      <c r="E88" s="86">
        <v>35.783999999999999</v>
      </c>
      <c r="F88" s="86">
        <v>35.783999999999999</v>
      </c>
      <c r="G88" s="88"/>
      <c r="H88" s="88"/>
      <c r="I88" s="88"/>
      <c r="J88" s="88"/>
      <c r="K88" s="88"/>
      <c r="L88" s="88"/>
      <c r="M88" s="88"/>
      <c r="N88" s="167"/>
      <c r="O88" s="118"/>
    </row>
    <row r="89" spans="1:15" s="92" customFormat="1" ht="15" customHeight="1" x14ac:dyDescent="0.35">
      <c r="A89" s="93">
        <v>99341</v>
      </c>
      <c r="B89" s="91" t="s">
        <v>304</v>
      </c>
      <c r="C89" s="86" t="s">
        <v>16</v>
      </c>
      <c r="D89" s="86">
        <v>40.154000000000003</v>
      </c>
      <c r="E89" s="86">
        <v>32.123200000000004</v>
      </c>
      <c r="F89" s="86">
        <v>32.119999999999997</v>
      </c>
      <c r="G89" s="88"/>
      <c r="H89" s="88"/>
      <c r="I89" s="88"/>
      <c r="J89" s="88"/>
      <c r="K89" s="88"/>
      <c r="L89" s="88"/>
      <c r="M89" s="88"/>
      <c r="N89" s="167"/>
      <c r="O89" s="95"/>
    </row>
    <row r="90" spans="1:15" s="92" customFormat="1" ht="15" customHeight="1" x14ac:dyDescent="0.35">
      <c r="A90" s="93">
        <v>99342</v>
      </c>
      <c r="B90" s="91" t="s">
        <v>305</v>
      </c>
      <c r="C90" s="86" t="s">
        <v>19</v>
      </c>
      <c r="D90" s="86">
        <v>65.2</v>
      </c>
      <c r="E90" s="86">
        <v>52.160000000000004</v>
      </c>
      <c r="F90" s="86">
        <v>52.160000000000004</v>
      </c>
      <c r="G90" s="88"/>
      <c r="H90" s="88"/>
      <c r="I90" s="88"/>
      <c r="J90" s="88"/>
      <c r="K90" s="88"/>
      <c r="L90" s="88"/>
      <c r="M90" s="88"/>
      <c r="N90" s="167"/>
    </row>
    <row r="91" spans="1:15" s="92" customFormat="1" ht="15" customHeight="1" x14ac:dyDescent="0.35">
      <c r="A91" s="93">
        <v>99344</v>
      </c>
      <c r="B91" s="91" t="s">
        <v>306</v>
      </c>
      <c r="C91" s="86" t="s">
        <v>15</v>
      </c>
      <c r="D91" s="86">
        <v>137.97</v>
      </c>
      <c r="E91" s="86">
        <v>110.376</v>
      </c>
      <c r="F91" s="86">
        <v>110.376</v>
      </c>
      <c r="G91" s="88"/>
      <c r="H91" s="88"/>
      <c r="I91" s="88"/>
      <c r="J91" s="88"/>
      <c r="K91" s="88"/>
      <c r="L91" s="88"/>
      <c r="M91" s="88"/>
      <c r="N91" s="167"/>
    </row>
    <row r="92" spans="1:15" s="92" customFormat="1" ht="15" customHeight="1" x14ac:dyDescent="0.35">
      <c r="A92" s="93">
        <v>99344</v>
      </c>
      <c r="B92" s="91" t="s">
        <v>306</v>
      </c>
      <c r="C92" s="86" t="s">
        <v>16</v>
      </c>
      <c r="D92" s="86">
        <v>115.566</v>
      </c>
      <c r="E92" s="86">
        <v>92.452800000000011</v>
      </c>
      <c r="F92" s="86">
        <v>92.452800000000011</v>
      </c>
      <c r="G92" s="88"/>
      <c r="H92" s="88"/>
      <c r="I92" s="88"/>
      <c r="J92" s="88"/>
      <c r="K92" s="88"/>
      <c r="L92" s="88"/>
      <c r="M92" s="88"/>
      <c r="N92" s="167"/>
    </row>
    <row r="93" spans="1:15" s="92" customFormat="1" ht="15" customHeight="1" x14ac:dyDescent="0.35">
      <c r="A93" s="93">
        <v>99345</v>
      </c>
      <c r="B93" s="91" t="s">
        <v>307</v>
      </c>
      <c r="C93" s="86" t="s">
        <v>15</v>
      </c>
      <c r="D93" s="86">
        <v>166.01</v>
      </c>
      <c r="E93" s="86">
        <v>132.80799999999999</v>
      </c>
      <c r="F93" s="86">
        <v>132.80799999999999</v>
      </c>
      <c r="G93" s="88"/>
      <c r="H93" s="88"/>
      <c r="I93" s="88"/>
      <c r="J93" s="88"/>
      <c r="K93" s="88"/>
      <c r="L93" s="88"/>
      <c r="M93" s="88"/>
      <c r="N93" s="167"/>
    </row>
    <row r="94" spans="1:15" s="92" customFormat="1" ht="15" customHeight="1" x14ac:dyDescent="0.35">
      <c r="A94" s="93">
        <v>99345</v>
      </c>
      <c r="B94" s="91" t="s">
        <v>307</v>
      </c>
      <c r="C94" s="86" t="s">
        <v>16</v>
      </c>
      <c r="D94" s="86">
        <v>163.59100000000001</v>
      </c>
      <c r="E94" s="86">
        <v>130.87280000000001</v>
      </c>
      <c r="F94" s="86">
        <v>130.87</v>
      </c>
      <c r="G94" s="88"/>
      <c r="H94" s="88"/>
      <c r="I94" s="88"/>
      <c r="J94" s="88"/>
      <c r="K94" s="88"/>
      <c r="L94" s="88"/>
      <c r="M94" s="88"/>
      <c r="N94" s="167"/>
    </row>
    <row r="95" spans="1:15" s="92" customFormat="1" ht="15" customHeight="1" x14ac:dyDescent="0.35">
      <c r="A95" s="93">
        <v>99347</v>
      </c>
      <c r="B95" s="91" t="s">
        <v>308</v>
      </c>
      <c r="C95" s="86" t="s">
        <v>15</v>
      </c>
      <c r="D95" s="86">
        <v>43.6</v>
      </c>
      <c r="E95" s="86">
        <v>34.880000000000003</v>
      </c>
      <c r="F95" s="86">
        <v>34.880000000000003</v>
      </c>
      <c r="G95" s="88"/>
      <c r="H95" s="88"/>
      <c r="I95" s="88"/>
      <c r="J95" s="88"/>
      <c r="K95" s="88"/>
      <c r="L95" s="88"/>
      <c r="M95" s="88"/>
      <c r="N95" s="167"/>
    </row>
    <row r="96" spans="1:15" s="92" customFormat="1" ht="15" customHeight="1" x14ac:dyDescent="0.35">
      <c r="A96" s="93">
        <v>99347</v>
      </c>
      <c r="B96" s="91" t="s">
        <v>308</v>
      </c>
      <c r="C96" s="86" t="s">
        <v>16</v>
      </c>
      <c r="D96" s="86">
        <v>36.822000000000003</v>
      </c>
      <c r="E96" s="86">
        <v>29.457600000000003</v>
      </c>
      <c r="F96" s="86">
        <v>29.457600000000003</v>
      </c>
      <c r="G96" s="88"/>
      <c r="H96" s="88"/>
      <c r="I96" s="88"/>
      <c r="J96" s="88"/>
      <c r="K96" s="88"/>
      <c r="L96" s="88"/>
      <c r="M96" s="88"/>
      <c r="N96" s="167"/>
    </row>
    <row r="97" spans="1:21" s="92" customFormat="1" ht="15" customHeight="1" x14ac:dyDescent="0.35">
      <c r="A97" s="93">
        <v>99348</v>
      </c>
      <c r="B97" s="91" t="s">
        <v>309</v>
      </c>
      <c r="C97" s="86" t="s">
        <v>15</v>
      </c>
      <c r="D97" s="86">
        <v>65.89</v>
      </c>
      <c r="E97" s="86">
        <v>52.712000000000003</v>
      </c>
      <c r="F97" s="86">
        <v>52.712000000000003</v>
      </c>
      <c r="G97" s="88"/>
      <c r="H97" s="88"/>
      <c r="I97" s="88"/>
      <c r="J97" s="88"/>
      <c r="K97" s="88"/>
      <c r="L97" s="88"/>
      <c r="M97" s="88"/>
      <c r="N97" s="167"/>
    </row>
    <row r="98" spans="1:21" s="92" customFormat="1" ht="15" customHeight="1" x14ac:dyDescent="0.35">
      <c r="A98" s="93">
        <v>99348</v>
      </c>
      <c r="B98" s="91" t="s">
        <v>309</v>
      </c>
      <c r="C98" s="86" t="s">
        <v>16</v>
      </c>
      <c r="D98" s="86">
        <v>62.10949999999999</v>
      </c>
      <c r="E98" s="86">
        <v>49.687599999999996</v>
      </c>
      <c r="F98" s="86">
        <v>49.69</v>
      </c>
      <c r="G98" s="88"/>
      <c r="H98" s="88"/>
      <c r="I98" s="88"/>
      <c r="J98" s="88"/>
      <c r="K98" s="88"/>
      <c r="L98" s="88"/>
      <c r="M98" s="88"/>
      <c r="N98" s="167"/>
    </row>
    <row r="99" spans="1:21" s="92" customFormat="1" ht="15" customHeight="1" x14ac:dyDescent="0.35">
      <c r="A99" s="93">
        <v>99349</v>
      </c>
      <c r="B99" s="91" t="s">
        <v>310</v>
      </c>
      <c r="C99" s="86" t="s">
        <v>19</v>
      </c>
      <c r="D99" s="86">
        <v>103.14749999999999</v>
      </c>
      <c r="E99" s="86">
        <v>82.518000000000001</v>
      </c>
      <c r="F99" s="86">
        <v>82.518000000000001</v>
      </c>
      <c r="G99" s="88"/>
      <c r="H99" s="88"/>
      <c r="I99" s="88"/>
      <c r="J99" s="88"/>
      <c r="K99" s="88"/>
      <c r="L99" s="88"/>
      <c r="M99" s="88"/>
      <c r="N99" s="171"/>
      <c r="P99" s="119"/>
      <c r="Q99" s="119"/>
      <c r="R99" s="119"/>
      <c r="T99" s="115"/>
      <c r="U99" s="116"/>
    </row>
    <row r="100" spans="1:21" s="92" customFormat="1" ht="15" customHeight="1" x14ac:dyDescent="0.35">
      <c r="A100" s="93">
        <v>99350</v>
      </c>
      <c r="B100" s="91" t="s">
        <v>311</v>
      </c>
      <c r="C100" s="86" t="s">
        <v>19</v>
      </c>
      <c r="D100" s="86">
        <v>150.4075</v>
      </c>
      <c r="E100" s="86">
        <v>120.32600000000001</v>
      </c>
      <c r="F100" s="86">
        <v>120.32600000000001</v>
      </c>
      <c r="G100" s="88"/>
      <c r="H100" s="88"/>
      <c r="I100" s="88"/>
      <c r="J100" s="88"/>
      <c r="K100" s="88"/>
      <c r="L100" s="88"/>
      <c r="M100" s="88"/>
      <c r="N100" s="167"/>
    </row>
    <row r="101" spans="1:21" ht="15" customHeight="1" x14ac:dyDescent="0.35">
      <c r="A101" s="93">
        <v>99408</v>
      </c>
      <c r="B101" s="91" t="s">
        <v>193</v>
      </c>
      <c r="C101" s="91" t="s">
        <v>19</v>
      </c>
      <c r="D101" s="86">
        <v>47.65</v>
      </c>
      <c r="E101" s="86">
        <v>38.119999999999997</v>
      </c>
      <c r="F101" s="86">
        <v>38.119999999999997</v>
      </c>
      <c r="G101" s="88"/>
      <c r="H101" s="88"/>
      <c r="I101" s="88"/>
      <c r="J101" s="88"/>
      <c r="K101" s="88"/>
      <c r="L101" s="88"/>
      <c r="M101" s="88"/>
      <c r="N101" s="167"/>
      <c r="O101" s="92"/>
    </row>
    <row r="102" spans="1:21" s="89" customFormat="1" ht="15" customHeight="1" x14ac:dyDescent="0.35">
      <c r="A102" s="93">
        <v>99417</v>
      </c>
      <c r="B102" s="91" t="s">
        <v>401</v>
      </c>
      <c r="C102" s="86" t="s">
        <v>15</v>
      </c>
      <c r="D102" s="86">
        <v>29.18</v>
      </c>
      <c r="E102" s="86">
        <v>23.34</v>
      </c>
      <c r="F102" s="86">
        <v>23.34</v>
      </c>
      <c r="G102" s="88"/>
      <c r="H102" s="88"/>
      <c r="I102" s="88"/>
      <c r="J102" s="88"/>
      <c r="K102" s="88"/>
      <c r="L102" s="88"/>
      <c r="M102" s="88"/>
      <c r="N102" s="167"/>
      <c r="O102" s="92"/>
    </row>
    <row r="103" spans="1:21" s="89" customFormat="1" ht="15" customHeight="1" x14ac:dyDescent="0.35">
      <c r="A103" s="93">
        <v>99417</v>
      </c>
      <c r="B103" s="91" t="s">
        <v>401</v>
      </c>
      <c r="C103" s="86" t="s">
        <v>16</v>
      </c>
      <c r="D103" s="86">
        <v>24.32</v>
      </c>
      <c r="E103" s="86">
        <v>19.46</v>
      </c>
      <c r="F103" s="86">
        <v>19.46</v>
      </c>
      <c r="G103" s="88"/>
      <c r="H103" s="88"/>
      <c r="I103" s="88"/>
      <c r="J103" s="88"/>
      <c r="K103" s="88"/>
      <c r="L103" s="88"/>
      <c r="M103" s="88"/>
      <c r="N103" s="167"/>
      <c r="O103" s="92"/>
    </row>
    <row r="104" spans="1:21" ht="15" customHeight="1" x14ac:dyDescent="0.35">
      <c r="A104" s="93">
        <v>99451</v>
      </c>
      <c r="B104" s="91" t="s">
        <v>264</v>
      </c>
      <c r="C104" s="91" t="s">
        <v>19</v>
      </c>
      <c r="D104" s="86">
        <v>31.98</v>
      </c>
      <c r="E104" s="161">
        <v>25.584000000000003</v>
      </c>
      <c r="F104" s="86">
        <v>25.584000000000003</v>
      </c>
      <c r="G104" s="86">
        <v>25.584000000000003</v>
      </c>
      <c r="H104" s="86">
        <v>22.385999999999999</v>
      </c>
      <c r="I104" s="86">
        <v>22.385999999999999</v>
      </c>
      <c r="J104" s="86">
        <v>22.385999999999999</v>
      </c>
      <c r="K104" s="91">
        <v>22.385999999999999</v>
      </c>
      <c r="L104" s="88"/>
      <c r="M104" s="88"/>
      <c r="N104" s="171"/>
      <c r="O104" s="114"/>
      <c r="P104" s="87"/>
    </row>
    <row r="105" spans="1:21" ht="15" customHeight="1" x14ac:dyDescent="0.35">
      <c r="A105" s="93" t="s">
        <v>211</v>
      </c>
      <c r="B105" s="91" t="s">
        <v>215</v>
      </c>
      <c r="C105" s="91" t="s">
        <v>19</v>
      </c>
      <c r="D105" s="159">
        <v>38.17</v>
      </c>
      <c r="E105" s="88"/>
      <c r="F105" s="86">
        <v>30.536000000000001</v>
      </c>
      <c r="G105" s="86">
        <v>30.536000000000001</v>
      </c>
      <c r="H105" s="3"/>
      <c r="I105" s="3"/>
      <c r="J105" s="3"/>
      <c r="K105" s="3"/>
      <c r="L105" s="88"/>
      <c r="M105" s="88"/>
      <c r="N105" s="171"/>
      <c r="O105" s="92"/>
    </row>
    <row r="106" spans="1:21" ht="15" customHeight="1" x14ac:dyDescent="0.35">
      <c r="A106" s="93" t="s">
        <v>212</v>
      </c>
      <c r="B106" s="91" t="s">
        <v>223</v>
      </c>
      <c r="C106" s="91" t="s">
        <v>19</v>
      </c>
      <c r="D106" s="159">
        <v>38.17</v>
      </c>
      <c r="E106" s="88"/>
      <c r="F106" s="86">
        <v>30.536000000000001</v>
      </c>
      <c r="G106" s="86">
        <v>30.536000000000001</v>
      </c>
      <c r="H106" s="3"/>
      <c r="I106" s="3"/>
      <c r="J106" s="3"/>
      <c r="K106" s="3"/>
      <c r="L106" s="88"/>
      <c r="M106" s="88"/>
      <c r="N106" s="171"/>
      <c r="O106" s="92"/>
    </row>
    <row r="107" spans="1:21" ht="15" customHeight="1" x14ac:dyDescent="0.35">
      <c r="A107" s="93" t="s">
        <v>208</v>
      </c>
      <c r="B107" s="91" t="s">
        <v>216</v>
      </c>
      <c r="C107" s="91" t="s">
        <v>19</v>
      </c>
      <c r="D107" s="159">
        <v>25.703999999999997</v>
      </c>
      <c r="E107" s="88"/>
      <c r="F107" s="86">
        <v>20.563199999999998</v>
      </c>
      <c r="G107" s="86">
        <v>20.563199999999998</v>
      </c>
      <c r="H107" s="3"/>
      <c r="I107" s="3"/>
      <c r="J107" s="3"/>
      <c r="K107" s="3"/>
      <c r="L107" s="88"/>
      <c r="M107" s="88"/>
      <c r="N107" s="171"/>
      <c r="O107" s="92"/>
    </row>
    <row r="108" spans="1:21" ht="15" customHeight="1" x14ac:dyDescent="0.35">
      <c r="A108" s="93" t="s">
        <v>209</v>
      </c>
      <c r="B108" s="91" t="s">
        <v>222</v>
      </c>
      <c r="C108" s="91" t="s">
        <v>19</v>
      </c>
      <c r="D108" s="159">
        <v>26.452000000000002</v>
      </c>
      <c r="E108" s="88"/>
      <c r="F108" s="86">
        <v>21.161600000000004</v>
      </c>
      <c r="G108" s="86">
        <v>21.161600000000004</v>
      </c>
      <c r="H108" s="3"/>
      <c r="I108" s="3"/>
      <c r="J108" s="3"/>
      <c r="K108" s="3"/>
      <c r="L108" s="88"/>
      <c r="M108" s="88"/>
      <c r="N108" s="171"/>
      <c r="O108" s="92"/>
    </row>
    <row r="109" spans="1:21" ht="15" customHeight="1" x14ac:dyDescent="0.35">
      <c r="A109" s="93" t="s">
        <v>210</v>
      </c>
      <c r="B109" s="91" t="s">
        <v>217</v>
      </c>
      <c r="C109" s="91" t="s">
        <v>19</v>
      </c>
      <c r="D109" s="159">
        <v>46.15</v>
      </c>
      <c r="E109" s="88"/>
      <c r="F109" s="86">
        <v>36.92</v>
      </c>
      <c r="G109" s="86">
        <v>36.92</v>
      </c>
      <c r="H109" s="3"/>
      <c r="I109" s="3"/>
      <c r="J109" s="3"/>
      <c r="K109" s="3"/>
      <c r="L109" s="88"/>
      <c r="M109" s="88"/>
      <c r="N109" s="171"/>
      <c r="O109" s="92"/>
    </row>
    <row r="110" spans="1:21" ht="15" customHeight="1" x14ac:dyDescent="0.35">
      <c r="A110" s="93" t="s">
        <v>5</v>
      </c>
      <c r="B110" s="91" t="s">
        <v>461</v>
      </c>
      <c r="C110" s="145" t="s">
        <v>63</v>
      </c>
      <c r="D110" s="159">
        <v>61.042218750000004</v>
      </c>
      <c r="E110" s="88"/>
      <c r="F110" s="160"/>
      <c r="G110" s="3"/>
      <c r="H110" s="3"/>
      <c r="I110" s="3"/>
      <c r="J110" s="3"/>
      <c r="K110" s="3"/>
      <c r="L110" s="88"/>
      <c r="M110" s="88"/>
    </row>
    <row r="111" spans="1:21" ht="15" customHeight="1" x14ac:dyDescent="0.35">
      <c r="A111" s="93" t="s">
        <v>6</v>
      </c>
      <c r="B111" s="91" t="s">
        <v>462</v>
      </c>
      <c r="C111" s="145" t="s">
        <v>63</v>
      </c>
      <c r="D111" s="159">
        <v>94.936500000000009</v>
      </c>
      <c r="E111" s="88"/>
      <c r="F111" s="160"/>
      <c r="G111" s="3"/>
      <c r="H111" s="3"/>
      <c r="I111" s="3"/>
      <c r="J111" s="3"/>
      <c r="K111" s="3"/>
      <c r="L111" s="88"/>
      <c r="M111" s="88"/>
    </row>
    <row r="112" spans="1:21" ht="15" customHeight="1" x14ac:dyDescent="0.35">
      <c r="A112" s="93" t="s">
        <v>7</v>
      </c>
      <c r="B112" s="91" t="s">
        <v>463</v>
      </c>
      <c r="C112" s="145" t="s">
        <v>63</v>
      </c>
      <c r="D112" s="159">
        <v>142.98275000000001</v>
      </c>
      <c r="E112" s="88"/>
      <c r="F112" s="160"/>
      <c r="G112" s="3"/>
      <c r="H112" s="3"/>
      <c r="I112" s="3"/>
      <c r="J112" s="3"/>
      <c r="K112" s="3"/>
      <c r="L112" s="88"/>
      <c r="M112" s="88"/>
    </row>
    <row r="113" spans="1:14" ht="15" customHeight="1" x14ac:dyDescent="0.35">
      <c r="A113" s="93" t="s">
        <v>8</v>
      </c>
      <c r="B113" s="91" t="s">
        <v>464</v>
      </c>
      <c r="C113" s="145" t="s">
        <v>63</v>
      </c>
      <c r="D113" s="159">
        <v>188.85246875000001</v>
      </c>
      <c r="E113" s="88"/>
      <c r="F113" s="160"/>
      <c r="G113" s="3"/>
      <c r="H113" s="3"/>
      <c r="I113" s="3"/>
      <c r="J113" s="3"/>
      <c r="K113" s="3"/>
      <c r="L113" s="88"/>
      <c r="M113" s="88"/>
    </row>
    <row r="114" spans="1:14" ht="15" customHeight="1" x14ac:dyDescent="0.35">
      <c r="A114" s="93" t="s">
        <v>9</v>
      </c>
      <c r="B114" s="91" t="s">
        <v>465</v>
      </c>
      <c r="C114" s="145" t="s">
        <v>61</v>
      </c>
      <c r="D114" s="159">
        <v>19.218500000000002</v>
      </c>
      <c r="E114" s="88"/>
      <c r="F114" s="160"/>
      <c r="G114" s="3"/>
      <c r="H114" s="3"/>
      <c r="I114" s="3"/>
      <c r="J114" s="3"/>
      <c r="K114" s="3"/>
      <c r="L114" s="88"/>
      <c r="M114" s="88"/>
      <c r="N114" s="172"/>
    </row>
    <row r="115" spans="1:14" ht="15" customHeight="1" x14ac:dyDescent="0.35">
      <c r="A115" s="93" t="s">
        <v>9</v>
      </c>
      <c r="B115" s="91" t="s">
        <v>465</v>
      </c>
      <c r="C115" s="91" t="s">
        <v>62</v>
      </c>
      <c r="D115" s="159">
        <v>24.894375</v>
      </c>
      <c r="E115" s="88"/>
      <c r="F115" s="160"/>
      <c r="G115" s="3"/>
      <c r="H115" s="3"/>
      <c r="I115" s="3"/>
      <c r="J115" s="3"/>
      <c r="K115" s="3"/>
      <c r="L115" s="88"/>
      <c r="M115" s="88"/>
    </row>
    <row r="116" spans="1:14" s="89" customFormat="1" ht="15" customHeight="1" x14ac:dyDescent="0.35">
      <c r="A116" s="93" t="s">
        <v>10</v>
      </c>
      <c r="B116" s="91" t="s">
        <v>466</v>
      </c>
      <c r="C116" s="145" t="s">
        <v>63</v>
      </c>
      <c r="D116" s="159">
        <v>49.289375</v>
      </c>
      <c r="E116" s="88"/>
      <c r="F116" s="160"/>
      <c r="G116" s="88"/>
      <c r="H116" s="88"/>
      <c r="I116" s="88"/>
      <c r="J116" s="88"/>
      <c r="K116" s="88"/>
      <c r="L116" s="88"/>
      <c r="M116" s="88"/>
      <c r="N116" s="168"/>
    </row>
    <row r="117" spans="1:14" s="89" customFormat="1" ht="15" customHeight="1" x14ac:dyDescent="0.35">
      <c r="A117" s="93" t="s">
        <v>11</v>
      </c>
      <c r="B117" s="91" t="s">
        <v>467</v>
      </c>
      <c r="C117" s="145" t="s">
        <v>61</v>
      </c>
      <c r="D117" s="159">
        <v>77.61</v>
      </c>
      <c r="E117" s="88"/>
      <c r="F117" s="160"/>
      <c r="G117" s="88"/>
      <c r="H117" s="88"/>
      <c r="I117" s="88"/>
      <c r="J117" s="88"/>
      <c r="K117" s="88"/>
      <c r="L117" s="88"/>
      <c r="M117" s="88"/>
      <c r="N117" s="168"/>
    </row>
    <row r="118" spans="1:14" ht="15" customHeight="1" x14ac:dyDescent="0.35">
      <c r="A118" s="93" t="s">
        <v>12</v>
      </c>
      <c r="B118" s="91" t="s">
        <v>468</v>
      </c>
      <c r="C118" s="145" t="s">
        <v>61</v>
      </c>
      <c r="D118" s="159">
        <v>109.2600625</v>
      </c>
      <c r="E118" s="88"/>
      <c r="F118" s="160"/>
      <c r="G118" s="3"/>
      <c r="H118" s="3"/>
      <c r="I118" s="3"/>
      <c r="J118" s="3"/>
      <c r="K118" s="3"/>
      <c r="L118" s="88"/>
      <c r="M118" s="88"/>
    </row>
    <row r="119" spans="1:14" ht="15" customHeight="1" x14ac:dyDescent="0.35">
      <c r="A119" s="93" t="s">
        <v>12</v>
      </c>
      <c r="B119" s="91" t="s">
        <v>468</v>
      </c>
      <c r="C119" s="91" t="s">
        <v>62</v>
      </c>
      <c r="D119" s="159">
        <v>122.61</v>
      </c>
      <c r="E119" s="88"/>
      <c r="F119" s="160"/>
      <c r="G119" s="3"/>
      <c r="H119" s="3"/>
      <c r="I119" s="3"/>
      <c r="J119" s="3"/>
      <c r="K119" s="3"/>
      <c r="L119" s="88"/>
      <c r="M119" s="88"/>
      <c r="N119" s="172"/>
    </row>
    <row r="120" spans="1:14" ht="15" customHeight="1" x14ac:dyDescent="0.35">
      <c r="A120" s="93" t="s">
        <v>13</v>
      </c>
      <c r="B120" s="91" t="s">
        <v>469</v>
      </c>
      <c r="C120" s="145" t="s">
        <v>61</v>
      </c>
      <c r="D120" s="159">
        <v>154.23568750000001</v>
      </c>
      <c r="E120" s="88"/>
      <c r="F120" s="160"/>
      <c r="G120" s="3"/>
      <c r="H120" s="3"/>
      <c r="I120" s="3"/>
      <c r="J120" s="3"/>
      <c r="K120" s="3"/>
      <c r="L120" s="88"/>
      <c r="M120" s="88"/>
    </row>
    <row r="121" spans="1:14" ht="15" customHeight="1" x14ac:dyDescent="0.35">
      <c r="A121" s="93" t="s">
        <v>13</v>
      </c>
      <c r="B121" s="91" t="s">
        <v>469</v>
      </c>
      <c r="C121" s="91" t="s">
        <v>62</v>
      </c>
      <c r="D121" s="159">
        <v>168.65062499999999</v>
      </c>
      <c r="E121" s="88"/>
      <c r="F121" s="160"/>
      <c r="G121" s="3"/>
      <c r="H121" s="3"/>
      <c r="I121" s="3"/>
      <c r="J121" s="3"/>
      <c r="K121" s="3"/>
      <c r="L121" s="88"/>
      <c r="M121" s="88"/>
      <c r="N121" s="172"/>
    </row>
    <row r="122" spans="1:14" s="89" customFormat="1" ht="15" customHeight="1" x14ac:dyDescent="0.35">
      <c r="A122" s="10" t="s">
        <v>375</v>
      </c>
      <c r="B122" s="90" t="s">
        <v>458</v>
      </c>
      <c r="C122" s="86" t="s">
        <v>19</v>
      </c>
      <c r="D122" s="159">
        <v>200</v>
      </c>
      <c r="E122" s="86">
        <v>200</v>
      </c>
      <c r="F122" s="218">
        <v>200</v>
      </c>
      <c r="G122" s="91">
        <v>200</v>
      </c>
      <c r="H122" s="91">
        <v>200</v>
      </c>
      <c r="I122" s="91">
        <v>200</v>
      </c>
      <c r="J122" s="91">
        <v>200</v>
      </c>
      <c r="K122" s="91">
        <v>200</v>
      </c>
      <c r="L122" s="91">
        <v>200</v>
      </c>
      <c r="M122" s="91">
        <v>200</v>
      </c>
      <c r="N122" s="168"/>
    </row>
    <row r="123" spans="1:14" s="89" customFormat="1" ht="15" customHeight="1" x14ac:dyDescent="0.35">
      <c r="A123" s="10" t="s">
        <v>378</v>
      </c>
      <c r="B123" s="90" t="s">
        <v>459</v>
      </c>
      <c r="C123" s="86" t="s">
        <v>19</v>
      </c>
      <c r="D123" s="159">
        <v>177.68</v>
      </c>
      <c r="E123" s="86">
        <v>177.68</v>
      </c>
      <c r="F123" s="219">
        <v>177.68</v>
      </c>
      <c r="G123" s="86">
        <v>177.68</v>
      </c>
      <c r="H123" s="86">
        <v>177.68</v>
      </c>
      <c r="I123" s="86">
        <v>177.68</v>
      </c>
      <c r="J123" s="86">
        <v>177.68</v>
      </c>
      <c r="K123" s="86">
        <v>177.68</v>
      </c>
      <c r="L123" s="86">
        <v>177.68</v>
      </c>
      <c r="M123" s="86">
        <v>177.68</v>
      </c>
      <c r="N123" s="168"/>
    </row>
    <row r="124" spans="1:14" ht="15" customHeight="1" x14ac:dyDescent="0.35">
      <c r="A124" s="93" t="s">
        <v>52</v>
      </c>
      <c r="B124" s="91" t="s">
        <v>403</v>
      </c>
      <c r="C124" s="91" t="s">
        <v>19</v>
      </c>
      <c r="D124" s="91">
        <v>14.78</v>
      </c>
      <c r="E124" s="162">
        <v>11.82</v>
      </c>
      <c r="F124" s="22">
        <v>11.824</v>
      </c>
      <c r="G124" s="88"/>
      <c r="H124" s="88"/>
      <c r="I124" s="88"/>
      <c r="J124" s="88"/>
      <c r="K124" s="88"/>
      <c r="L124" s="88"/>
      <c r="M124" s="88"/>
      <c r="N124" s="172"/>
    </row>
    <row r="125" spans="1:14" ht="15" customHeight="1" x14ac:dyDescent="0.35">
      <c r="A125" s="93" t="s">
        <v>53</v>
      </c>
      <c r="B125" s="91" t="s">
        <v>194</v>
      </c>
      <c r="C125" s="91" t="s">
        <v>19</v>
      </c>
      <c r="D125" s="91">
        <v>34.5</v>
      </c>
      <c r="E125" s="86">
        <v>27.6</v>
      </c>
      <c r="F125" s="22">
        <v>27.6</v>
      </c>
      <c r="G125" s="3"/>
      <c r="H125" s="3"/>
      <c r="I125" s="3"/>
      <c r="J125" s="3"/>
      <c r="K125" s="3"/>
      <c r="L125" s="88"/>
      <c r="M125" s="88"/>
      <c r="N125" s="172"/>
    </row>
    <row r="126" spans="1:14" s="13" customFormat="1" x14ac:dyDescent="0.35">
      <c r="A126" s="120" t="s">
        <v>382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74"/>
    </row>
    <row r="127" spans="1:14" s="13" customFormat="1" x14ac:dyDescent="0.35">
      <c r="A127" s="94" t="s">
        <v>383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74"/>
    </row>
    <row r="128" spans="1:14" s="13" customFormat="1" x14ac:dyDescent="0.35">
      <c r="A128" s="94" t="s">
        <v>384</v>
      </c>
      <c r="B128" s="100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74"/>
    </row>
    <row r="129" spans="1:14" s="13" customFormat="1" x14ac:dyDescent="0.35">
      <c r="A129" s="94" t="s">
        <v>385</v>
      </c>
      <c r="B129" s="100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74"/>
    </row>
    <row r="130" spans="1:14" s="13" customFormat="1" x14ac:dyDescent="0.35">
      <c r="A130" s="120" t="s">
        <v>386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74"/>
    </row>
    <row r="131" spans="1:14" s="13" customFormat="1" x14ac:dyDescent="0.35">
      <c r="A131" s="120" t="s">
        <v>387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74"/>
    </row>
    <row r="132" spans="1:14" s="13" customFormat="1" x14ac:dyDescent="0.35">
      <c r="A132" s="120" t="s">
        <v>388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74"/>
    </row>
    <row r="133" spans="1:14" s="153" customFormat="1" x14ac:dyDescent="0.35">
      <c r="A133" s="152"/>
      <c r="D133" s="1"/>
      <c r="E133" s="154"/>
      <c r="F133" s="154"/>
      <c r="G133" s="154"/>
      <c r="H133" s="154"/>
      <c r="I133" s="154"/>
      <c r="J133" s="154"/>
      <c r="K133" s="154"/>
      <c r="L133" s="154"/>
      <c r="M133" s="154"/>
      <c r="N133" s="175"/>
    </row>
    <row r="134" spans="1:14" s="13" customFormat="1" x14ac:dyDescent="0.35">
      <c r="A134" s="14"/>
      <c r="D134" s="1"/>
      <c r="N134" s="174"/>
    </row>
    <row r="135" spans="1:14" s="13" customFormat="1" x14ac:dyDescent="0.35">
      <c r="A135" s="14"/>
      <c r="D135" s="1"/>
      <c r="N135" s="174"/>
    </row>
    <row r="136" spans="1:14" s="13" customFormat="1" x14ac:dyDescent="0.35">
      <c r="A136" s="14"/>
      <c r="D136" s="1"/>
      <c r="N136" s="174"/>
    </row>
    <row r="137" spans="1:14" s="13" customFormat="1" x14ac:dyDescent="0.35">
      <c r="A137" s="14"/>
      <c r="D137" s="1"/>
      <c r="N137" s="174"/>
    </row>
    <row r="138" spans="1:14" s="13" customFormat="1" x14ac:dyDescent="0.35">
      <c r="A138" s="14"/>
      <c r="D138" s="1"/>
      <c r="N138" s="174"/>
    </row>
    <row r="139" spans="1:14" s="13" customFormat="1" x14ac:dyDescent="0.35">
      <c r="A139" s="14"/>
      <c r="D139" s="1"/>
      <c r="N139" s="174"/>
    </row>
    <row r="140" spans="1:14" s="13" customFormat="1" x14ac:dyDescent="0.35">
      <c r="A140" s="14"/>
      <c r="D140" s="1"/>
      <c r="N140" s="174"/>
    </row>
    <row r="141" spans="1:14" s="13" customFormat="1" x14ac:dyDescent="0.35">
      <c r="A141" s="14"/>
      <c r="D141" s="1"/>
      <c r="N141" s="174"/>
    </row>
    <row r="142" spans="1:14" s="13" customFormat="1" x14ac:dyDescent="0.35">
      <c r="A142" s="14"/>
      <c r="D142" s="1"/>
      <c r="N142" s="174"/>
    </row>
    <row r="143" spans="1:14" s="13" customFormat="1" x14ac:dyDescent="0.35">
      <c r="A143" s="14"/>
      <c r="D143" s="1"/>
      <c r="N143" s="174"/>
    </row>
    <row r="144" spans="1:14" s="13" customFormat="1" x14ac:dyDescent="0.35">
      <c r="A144" s="14"/>
      <c r="D144" s="1"/>
      <c r="N144" s="174"/>
    </row>
    <row r="145" spans="1:14" s="13" customFormat="1" x14ac:dyDescent="0.35">
      <c r="A145" s="14"/>
      <c r="D145" s="1"/>
      <c r="N145" s="174"/>
    </row>
    <row r="146" spans="1:14" s="13" customFormat="1" x14ac:dyDescent="0.35">
      <c r="A146" s="14"/>
      <c r="D146" s="1"/>
      <c r="N146" s="174"/>
    </row>
    <row r="147" spans="1:14" s="13" customFormat="1" x14ac:dyDescent="0.35">
      <c r="A147" s="14"/>
      <c r="D147" s="1"/>
      <c r="N147" s="174"/>
    </row>
    <row r="148" spans="1:14" s="13" customFormat="1" x14ac:dyDescent="0.35">
      <c r="A148" s="14"/>
      <c r="D148" s="1"/>
      <c r="N148" s="174"/>
    </row>
    <row r="149" spans="1:14" s="13" customFormat="1" x14ac:dyDescent="0.35">
      <c r="A149" s="14"/>
      <c r="D149" s="1"/>
      <c r="N149" s="174"/>
    </row>
    <row r="150" spans="1:14" s="13" customFormat="1" x14ac:dyDescent="0.35">
      <c r="A150" s="14"/>
      <c r="D150" s="1"/>
      <c r="N150" s="174"/>
    </row>
    <row r="151" spans="1:14" s="13" customFormat="1" x14ac:dyDescent="0.35">
      <c r="A151" s="14"/>
      <c r="D151" s="1"/>
      <c r="N151" s="174"/>
    </row>
    <row r="152" spans="1:14" s="13" customFormat="1" x14ac:dyDescent="0.35">
      <c r="A152" s="14"/>
      <c r="D152" s="1"/>
      <c r="N152" s="174"/>
    </row>
    <row r="153" spans="1:14" s="13" customFormat="1" x14ac:dyDescent="0.35">
      <c r="A153" s="14"/>
      <c r="D153" s="1"/>
      <c r="N153" s="174"/>
    </row>
    <row r="154" spans="1:14" s="13" customFormat="1" x14ac:dyDescent="0.35">
      <c r="A154" s="14"/>
      <c r="D154" s="1"/>
      <c r="N154" s="174"/>
    </row>
    <row r="155" spans="1:14" s="13" customFormat="1" x14ac:dyDescent="0.35">
      <c r="A155" s="14"/>
      <c r="D155" s="1"/>
      <c r="N155" s="174"/>
    </row>
    <row r="156" spans="1:14" s="13" customFormat="1" x14ac:dyDescent="0.35">
      <c r="A156" s="14"/>
      <c r="D156" s="1"/>
      <c r="N156" s="174"/>
    </row>
    <row r="157" spans="1:14" s="13" customFormat="1" x14ac:dyDescent="0.35">
      <c r="A157" s="14"/>
      <c r="D157" s="1"/>
      <c r="N157" s="174"/>
    </row>
    <row r="158" spans="1:14" s="13" customFormat="1" x14ac:dyDescent="0.35">
      <c r="A158" s="14"/>
      <c r="D158" s="1"/>
      <c r="N158" s="174"/>
    </row>
    <row r="159" spans="1:14" s="13" customFormat="1" x14ac:dyDescent="0.35">
      <c r="A159" s="14"/>
      <c r="D159" s="1"/>
      <c r="N159" s="174"/>
    </row>
    <row r="160" spans="1:14" s="13" customFormat="1" x14ac:dyDescent="0.35">
      <c r="A160" s="14"/>
      <c r="D160" s="1"/>
      <c r="N160" s="174"/>
    </row>
    <row r="161" spans="1:14" s="13" customFormat="1" x14ac:dyDescent="0.35">
      <c r="A161" s="14"/>
      <c r="D161" s="1"/>
      <c r="N161" s="174"/>
    </row>
    <row r="162" spans="1:14" s="13" customFormat="1" x14ac:dyDescent="0.35">
      <c r="A162" s="14"/>
      <c r="D162" s="1"/>
      <c r="N162" s="174"/>
    </row>
    <row r="163" spans="1:14" s="13" customFormat="1" x14ac:dyDescent="0.35">
      <c r="A163" s="14"/>
      <c r="D163" s="1"/>
      <c r="N163" s="174"/>
    </row>
    <row r="164" spans="1:14" s="13" customFormat="1" x14ac:dyDescent="0.35">
      <c r="A164" s="14"/>
      <c r="D164" s="1"/>
      <c r="N164" s="174"/>
    </row>
    <row r="165" spans="1:14" s="13" customFormat="1" x14ac:dyDescent="0.35">
      <c r="A165" s="14"/>
      <c r="D165" s="1"/>
      <c r="N165" s="174"/>
    </row>
    <row r="166" spans="1:14" s="13" customFormat="1" x14ac:dyDescent="0.35">
      <c r="A166" s="14"/>
      <c r="D166" s="1"/>
      <c r="N166" s="174"/>
    </row>
    <row r="167" spans="1:14" s="13" customFormat="1" x14ac:dyDescent="0.35">
      <c r="A167" s="14"/>
      <c r="D167" s="1"/>
      <c r="N167" s="174"/>
    </row>
    <row r="168" spans="1:14" s="13" customFormat="1" x14ac:dyDescent="0.35">
      <c r="A168" s="14"/>
      <c r="D168" s="1"/>
      <c r="N168" s="174"/>
    </row>
    <row r="169" spans="1:14" s="13" customFormat="1" x14ac:dyDescent="0.35">
      <c r="A169" s="14"/>
      <c r="D169" s="1"/>
      <c r="N169" s="174"/>
    </row>
    <row r="170" spans="1:14" s="13" customFormat="1" x14ac:dyDescent="0.35">
      <c r="A170" s="14"/>
      <c r="D170" s="1"/>
      <c r="N170" s="174"/>
    </row>
    <row r="171" spans="1:14" s="13" customFormat="1" x14ac:dyDescent="0.35">
      <c r="A171" s="14"/>
      <c r="D171" s="1"/>
      <c r="N171" s="174"/>
    </row>
    <row r="172" spans="1:14" s="13" customFormat="1" x14ac:dyDescent="0.35">
      <c r="A172" s="14"/>
      <c r="D172" s="1"/>
      <c r="N172" s="174"/>
    </row>
    <row r="173" spans="1:14" s="13" customFormat="1" x14ac:dyDescent="0.35">
      <c r="A173" s="14"/>
      <c r="D173" s="1"/>
      <c r="N173" s="174"/>
    </row>
    <row r="174" spans="1:14" s="13" customFormat="1" x14ac:dyDescent="0.35">
      <c r="A174" s="14"/>
      <c r="D174" s="1"/>
      <c r="N174" s="174"/>
    </row>
    <row r="175" spans="1:14" s="13" customFormat="1" x14ac:dyDescent="0.35">
      <c r="A175" s="14"/>
      <c r="D175" s="1"/>
      <c r="N175" s="174"/>
    </row>
    <row r="176" spans="1:14" s="13" customFormat="1" x14ac:dyDescent="0.35">
      <c r="A176" s="14"/>
      <c r="D176" s="1"/>
      <c r="N176" s="174"/>
    </row>
    <row r="177" spans="1:14" s="13" customFormat="1" x14ac:dyDescent="0.35">
      <c r="A177" s="14"/>
      <c r="D177" s="1"/>
      <c r="N177" s="174"/>
    </row>
    <row r="178" spans="1:14" s="13" customFormat="1" x14ac:dyDescent="0.35">
      <c r="A178" s="14"/>
      <c r="D178" s="1"/>
      <c r="N178" s="174"/>
    </row>
  </sheetData>
  <mergeCells count="3">
    <mergeCell ref="A3:B3"/>
    <mergeCell ref="A1:M1"/>
    <mergeCell ref="C2:C3"/>
  </mergeCells>
  <pageMargins left="0.7" right="0.7" top="0.75" bottom="0.75" header="0.3" footer="0.3"/>
  <pageSetup scale="54" fitToHeight="4" orientation="landscape" r:id="rId1"/>
  <headerFooter>
    <oddFooter>&amp;L&amp;10V29 10/1/2025&amp;C&amp;P</oddFooter>
  </headerFooter>
  <ignoredErrors>
    <ignoredError sqref="C110:C113 C11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327ED-CC00-4E0D-80B9-6BD1A8BF07E1}">
  <sheetPr>
    <pageSetUpPr fitToPage="1"/>
  </sheetPr>
  <dimension ref="A1:L79"/>
  <sheetViews>
    <sheetView showGridLines="0" showRuler="0" zoomScale="92" zoomScaleNormal="92" zoomScalePageLayoutView="77" workbookViewId="0">
      <selection sqref="A1:I1"/>
    </sheetView>
  </sheetViews>
  <sheetFormatPr defaultColWidth="9.1796875" defaultRowHeight="14.5" x14ac:dyDescent="0.35"/>
  <cols>
    <col min="1" max="1" width="8.1796875" style="5" customWidth="1"/>
    <col min="2" max="2" width="116.1796875" style="5" bestFit="1" customWidth="1"/>
    <col min="3" max="5" width="11.54296875" style="5" customWidth="1"/>
    <col min="6" max="8" width="11.54296875" style="7" customWidth="1"/>
    <col min="9" max="9" width="11.54296875" style="5" customWidth="1"/>
    <col min="10" max="10" width="103" style="5" bestFit="1" customWidth="1"/>
    <col min="11" max="11" width="9.1796875" style="89"/>
    <col min="12" max="12" width="16.81640625" style="5" customWidth="1"/>
    <col min="13" max="16384" width="9.1796875" style="5"/>
  </cols>
  <sheetData>
    <row r="1" spans="1:12" s="105" customFormat="1" ht="15.65" customHeight="1" x14ac:dyDescent="0.35">
      <c r="A1" s="228" t="s">
        <v>230</v>
      </c>
      <c r="B1" s="229"/>
      <c r="C1" s="229"/>
      <c r="D1" s="229"/>
      <c r="E1" s="229"/>
      <c r="F1" s="229"/>
      <c r="G1" s="229"/>
      <c r="H1" s="229"/>
      <c r="I1" s="230"/>
      <c r="K1" s="112"/>
    </row>
    <row r="2" spans="1:12" ht="45" customHeight="1" x14ac:dyDescent="0.35">
      <c r="A2" s="239" t="s">
        <v>14</v>
      </c>
      <c r="B2" s="239" t="s">
        <v>17</v>
      </c>
      <c r="C2" s="239" t="s">
        <v>417</v>
      </c>
      <c r="D2" s="239" t="s">
        <v>48</v>
      </c>
      <c r="E2" s="233" t="s">
        <v>352</v>
      </c>
      <c r="F2" s="235" t="s">
        <v>225</v>
      </c>
      <c r="G2" s="235" t="s">
        <v>226</v>
      </c>
      <c r="H2" s="235" t="s">
        <v>227</v>
      </c>
      <c r="I2" s="238" t="s">
        <v>228</v>
      </c>
      <c r="J2" s="7"/>
    </row>
    <row r="3" spans="1:12" s="89" customFormat="1" ht="42.75" customHeight="1" x14ac:dyDescent="0.35">
      <c r="A3" s="240"/>
      <c r="B3" s="240"/>
      <c r="C3" s="240"/>
      <c r="D3" s="240"/>
      <c r="E3" s="234"/>
      <c r="F3" s="236"/>
      <c r="G3" s="236" t="s">
        <v>68</v>
      </c>
      <c r="H3" s="236" t="s">
        <v>67</v>
      </c>
      <c r="I3" s="238"/>
      <c r="J3" s="87"/>
      <c r="K3" s="87"/>
    </row>
    <row r="4" spans="1:12" s="41" customFormat="1" x14ac:dyDescent="0.35">
      <c r="A4" s="176" t="s">
        <v>26</v>
      </c>
      <c r="B4" s="176" t="s">
        <v>451</v>
      </c>
      <c r="C4" s="176"/>
      <c r="D4" s="4" t="s">
        <v>46</v>
      </c>
      <c r="E4" s="209" t="s">
        <v>448</v>
      </c>
      <c r="F4" s="2">
        <v>81.59</v>
      </c>
      <c r="G4" s="178">
        <f>H4+13.65</f>
        <v>67.95</v>
      </c>
      <c r="H4" s="2">
        <v>54.3</v>
      </c>
      <c r="I4" s="20"/>
      <c r="J4" s="119"/>
      <c r="K4" s="210"/>
      <c r="L4" s="133"/>
    </row>
    <row r="5" spans="1:12" s="41" customFormat="1" x14ac:dyDescent="0.35">
      <c r="A5" s="176" t="s">
        <v>26</v>
      </c>
      <c r="B5" s="176" t="s">
        <v>451</v>
      </c>
      <c r="C5" s="176"/>
      <c r="D5" s="4" t="s">
        <v>46</v>
      </c>
      <c r="E5" s="209" t="s">
        <v>336</v>
      </c>
      <c r="F5" s="2">
        <v>81.59</v>
      </c>
      <c r="G5" s="178">
        <f>81.59-1.78</f>
        <v>79.81</v>
      </c>
      <c r="H5" s="178">
        <v>78.03</v>
      </c>
      <c r="I5" s="20"/>
      <c r="J5" s="119"/>
      <c r="K5" s="210"/>
      <c r="L5" s="133"/>
    </row>
    <row r="6" spans="1:12" s="41" customFormat="1" x14ac:dyDescent="0.35">
      <c r="A6" s="176" t="s">
        <v>47</v>
      </c>
      <c r="B6" s="176" t="s">
        <v>455</v>
      </c>
      <c r="C6" s="177"/>
      <c r="D6" s="176" t="s">
        <v>44</v>
      </c>
      <c r="E6" s="209" t="s">
        <v>448</v>
      </c>
      <c r="F6" s="2">
        <v>17.66</v>
      </c>
      <c r="G6" s="178">
        <f>H6+1.69</f>
        <v>15.969999999999999</v>
      </c>
      <c r="H6" s="2">
        <v>14.28</v>
      </c>
      <c r="I6" s="213"/>
      <c r="J6" s="119"/>
      <c r="K6" s="132"/>
      <c r="L6" s="133"/>
    </row>
    <row r="7" spans="1:12" s="41" customFormat="1" x14ac:dyDescent="0.35">
      <c r="A7" s="176" t="s">
        <v>47</v>
      </c>
      <c r="B7" s="176" t="s">
        <v>455</v>
      </c>
      <c r="C7" s="177"/>
      <c r="D7" s="176" t="s">
        <v>44</v>
      </c>
      <c r="E7" s="176" t="s">
        <v>336</v>
      </c>
      <c r="F7" s="178">
        <v>18.57</v>
      </c>
      <c r="G7" s="178">
        <f>H7+1.78</f>
        <v>16.795701999999999</v>
      </c>
      <c r="H7" s="178">
        <f>F7*0.8086</f>
        <v>15.015701999999999</v>
      </c>
      <c r="I7" s="20"/>
      <c r="J7" s="119"/>
      <c r="K7" s="132"/>
    </row>
    <row r="8" spans="1:12" s="41" customFormat="1" x14ac:dyDescent="0.35">
      <c r="A8" s="176" t="s">
        <v>36</v>
      </c>
      <c r="B8" s="176" t="s">
        <v>456</v>
      </c>
      <c r="C8" s="90" t="s">
        <v>70</v>
      </c>
      <c r="D8" s="4" t="s">
        <v>46</v>
      </c>
      <c r="E8" s="176" t="s">
        <v>448</v>
      </c>
      <c r="F8" s="2">
        <v>11.54</v>
      </c>
      <c r="G8" s="178">
        <f>11.54-1.7</f>
        <v>9.84</v>
      </c>
      <c r="H8" s="2">
        <v>8.15</v>
      </c>
      <c r="I8" s="20"/>
      <c r="J8" s="119"/>
      <c r="K8" s="132"/>
      <c r="L8" s="133"/>
    </row>
    <row r="9" spans="1:12" s="41" customFormat="1" x14ac:dyDescent="0.35">
      <c r="A9" s="176" t="s">
        <v>36</v>
      </c>
      <c r="B9" s="176" t="s">
        <v>456</v>
      </c>
      <c r="C9" s="90"/>
      <c r="D9" s="4" t="s">
        <v>46</v>
      </c>
      <c r="E9" s="176" t="s">
        <v>336</v>
      </c>
      <c r="F9" s="2">
        <v>11.54</v>
      </c>
      <c r="G9" s="178">
        <f>H9+0.52</f>
        <v>11.03</v>
      </c>
      <c r="H9" s="178">
        <v>10.51</v>
      </c>
      <c r="I9" s="20"/>
      <c r="J9" s="119"/>
      <c r="K9" s="132"/>
      <c r="L9" s="133"/>
    </row>
    <row r="10" spans="1:12" s="41" customFormat="1" x14ac:dyDescent="0.35">
      <c r="A10" s="176" t="s">
        <v>36</v>
      </c>
      <c r="B10" s="176" t="s">
        <v>457</v>
      </c>
      <c r="C10" s="176" t="s">
        <v>139</v>
      </c>
      <c r="D10" s="176" t="s">
        <v>46</v>
      </c>
      <c r="E10" s="176" t="s">
        <v>448</v>
      </c>
      <c r="F10" s="2">
        <v>26.91</v>
      </c>
      <c r="G10" s="178">
        <f>H10+3.94</f>
        <v>22.98</v>
      </c>
      <c r="H10" s="2">
        <v>19.04</v>
      </c>
      <c r="I10" s="20"/>
      <c r="J10" s="119"/>
      <c r="K10" s="132"/>
      <c r="L10" s="133"/>
    </row>
    <row r="11" spans="1:12" s="41" customFormat="1" x14ac:dyDescent="0.35">
      <c r="A11" s="176" t="s">
        <v>36</v>
      </c>
      <c r="B11" s="176" t="s">
        <v>457</v>
      </c>
      <c r="C11" s="176"/>
      <c r="D11" s="176" t="s">
        <v>46</v>
      </c>
      <c r="E11" s="176" t="s">
        <v>336</v>
      </c>
      <c r="F11" s="2">
        <v>26.91</v>
      </c>
      <c r="G11" s="178">
        <f>H11+1.4</f>
        <v>25.52</v>
      </c>
      <c r="H11" s="178">
        <v>24.12</v>
      </c>
      <c r="I11" s="20"/>
      <c r="J11" s="119"/>
      <c r="K11" s="132"/>
      <c r="L11" s="133"/>
    </row>
    <row r="12" spans="1:12" s="89" customFormat="1" x14ac:dyDescent="0.35">
      <c r="A12" s="177" t="s">
        <v>130</v>
      </c>
      <c r="B12" s="177" t="s">
        <v>452</v>
      </c>
      <c r="C12" s="177" t="s">
        <v>73</v>
      </c>
      <c r="D12" s="189" t="s">
        <v>43</v>
      </c>
      <c r="E12" s="189" t="s">
        <v>16</v>
      </c>
      <c r="F12" s="190"/>
      <c r="G12" s="20"/>
      <c r="H12" s="190"/>
      <c r="I12" s="179">
        <v>425.61</v>
      </c>
      <c r="J12" s="119"/>
    </row>
    <row r="13" spans="1:12" s="195" customFormat="1" ht="16.5" x14ac:dyDescent="0.35">
      <c r="A13" s="191" t="s">
        <v>130</v>
      </c>
      <c r="B13" s="191" t="s">
        <v>443</v>
      </c>
      <c r="C13" s="191" t="s">
        <v>147</v>
      </c>
      <c r="D13" s="192" t="s">
        <v>43</v>
      </c>
      <c r="E13" s="192" t="s">
        <v>16</v>
      </c>
      <c r="F13" s="193"/>
      <c r="G13" s="201"/>
      <c r="H13" s="193"/>
      <c r="I13" s="194">
        <v>43.5</v>
      </c>
      <c r="J13" s="214"/>
      <c r="K13" s="211"/>
    </row>
    <row r="14" spans="1:12" x14ac:dyDescent="0.35">
      <c r="A14" s="191" t="s">
        <v>37</v>
      </c>
      <c r="B14" s="191" t="s">
        <v>470</v>
      </c>
      <c r="C14" s="221"/>
      <c r="D14" s="191" t="s">
        <v>43</v>
      </c>
      <c r="E14" s="191" t="s">
        <v>19</v>
      </c>
      <c r="F14" s="193"/>
      <c r="G14" s="193"/>
      <c r="H14" s="193"/>
      <c r="I14" s="194">
        <v>90.19</v>
      </c>
      <c r="J14" s="119"/>
    </row>
    <row r="15" spans="1:12" s="196" customFormat="1" ht="16.5" x14ac:dyDescent="0.35">
      <c r="A15" s="191" t="s">
        <v>37</v>
      </c>
      <c r="B15" s="191" t="s">
        <v>442</v>
      </c>
      <c r="C15" s="191" t="s">
        <v>147</v>
      </c>
      <c r="D15" s="192" t="s">
        <v>43</v>
      </c>
      <c r="E15" s="192" t="s">
        <v>16</v>
      </c>
      <c r="F15" s="193"/>
      <c r="G15" s="193"/>
      <c r="H15" s="193"/>
      <c r="I15" s="194">
        <v>17.850000000000001</v>
      </c>
      <c r="J15" s="119"/>
      <c r="K15" s="211"/>
    </row>
    <row r="16" spans="1:12" s="41" customFormat="1" x14ac:dyDescent="0.35">
      <c r="A16" s="177" t="s">
        <v>160</v>
      </c>
      <c r="B16" s="177" t="s">
        <v>453</v>
      </c>
      <c r="C16" s="177"/>
      <c r="D16" s="177" t="s">
        <v>43</v>
      </c>
      <c r="E16" s="177" t="s">
        <v>19</v>
      </c>
      <c r="F16" s="193"/>
      <c r="G16" s="193"/>
      <c r="H16" s="193"/>
      <c r="I16" s="179">
        <v>202.38</v>
      </c>
      <c r="J16" s="119"/>
      <c r="K16" s="132"/>
      <c r="L16" s="132"/>
    </row>
    <row r="17" spans="1:12" s="41" customFormat="1" x14ac:dyDescent="0.35">
      <c r="A17" s="177" t="s">
        <v>38</v>
      </c>
      <c r="B17" s="177" t="s">
        <v>506</v>
      </c>
      <c r="C17" s="176"/>
      <c r="D17" s="177" t="s">
        <v>43</v>
      </c>
      <c r="E17" s="177" t="s">
        <v>19</v>
      </c>
      <c r="F17" s="141">
        <v>180</v>
      </c>
      <c r="G17" s="141">
        <v>150</v>
      </c>
      <c r="H17" s="141">
        <v>120</v>
      </c>
      <c r="I17" s="190"/>
      <c r="J17" s="119"/>
      <c r="K17" s="132"/>
      <c r="L17" s="132"/>
    </row>
    <row r="18" spans="1:12" x14ac:dyDescent="0.35">
      <c r="A18" s="90" t="s">
        <v>35</v>
      </c>
      <c r="B18" s="90" t="s">
        <v>45</v>
      </c>
      <c r="C18" s="4"/>
      <c r="D18" s="90" t="s">
        <v>43</v>
      </c>
      <c r="E18" s="90" t="s">
        <v>15</v>
      </c>
      <c r="F18" s="6"/>
      <c r="G18" s="6"/>
      <c r="H18" s="6"/>
      <c r="I18" s="63">
        <v>178.39</v>
      </c>
      <c r="J18" s="92"/>
    </row>
    <row r="19" spans="1:12" ht="15" customHeight="1" x14ac:dyDescent="0.35">
      <c r="A19" s="90" t="s">
        <v>35</v>
      </c>
      <c r="B19" s="90" t="s">
        <v>142</v>
      </c>
      <c r="C19" s="90" t="s">
        <v>105</v>
      </c>
      <c r="D19" s="90" t="s">
        <v>43</v>
      </c>
      <c r="E19" s="90" t="s">
        <v>15</v>
      </c>
      <c r="F19" s="6"/>
      <c r="G19" s="6"/>
      <c r="H19" s="6"/>
      <c r="I19" s="63">
        <v>178.39</v>
      </c>
      <c r="J19" s="92"/>
    </row>
    <row r="20" spans="1:12" s="92" customFormat="1" x14ac:dyDescent="0.35">
      <c r="A20" s="90" t="s">
        <v>35</v>
      </c>
      <c r="B20" s="90" t="s">
        <v>143</v>
      </c>
      <c r="C20" s="90" t="s">
        <v>106</v>
      </c>
      <c r="D20" s="90" t="s">
        <v>43</v>
      </c>
      <c r="E20" s="90" t="s">
        <v>15</v>
      </c>
      <c r="F20" s="6"/>
      <c r="G20" s="6"/>
      <c r="H20" s="6"/>
      <c r="I20" s="63">
        <v>178.39</v>
      </c>
      <c r="K20" s="89"/>
    </row>
    <row r="21" spans="1:12" s="195" customFormat="1" x14ac:dyDescent="0.35">
      <c r="A21" s="191" t="s">
        <v>129</v>
      </c>
      <c r="B21" s="191" t="s">
        <v>440</v>
      </c>
      <c r="C21" s="191" t="s">
        <v>66</v>
      </c>
      <c r="D21" s="192" t="s">
        <v>43</v>
      </c>
      <c r="E21" s="192" t="s">
        <v>16</v>
      </c>
      <c r="F21" s="193"/>
      <c r="G21" s="193"/>
      <c r="H21" s="193"/>
      <c r="I21" s="194">
        <v>104.38</v>
      </c>
      <c r="J21" s="119"/>
      <c r="K21" s="211"/>
    </row>
    <row r="22" spans="1:12" s="195" customFormat="1" ht="16.5" x14ac:dyDescent="0.35">
      <c r="A22" s="191" t="s">
        <v>129</v>
      </c>
      <c r="B22" s="191" t="s">
        <v>441</v>
      </c>
      <c r="C22" s="191" t="s">
        <v>150</v>
      </c>
      <c r="D22" s="192" t="s">
        <v>43</v>
      </c>
      <c r="E22" s="192" t="s">
        <v>16</v>
      </c>
      <c r="F22" s="193"/>
      <c r="G22" s="193"/>
      <c r="H22" s="193"/>
      <c r="I22" s="194">
        <v>21.5</v>
      </c>
      <c r="J22" s="119"/>
      <c r="K22" s="211"/>
    </row>
    <row r="23" spans="1:12" s="89" customFormat="1" x14ac:dyDescent="0.35">
      <c r="A23" s="12" t="s">
        <v>234</v>
      </c>
      <c r="B23" s="12" t="s">
        <v>418</v>
      </c>
      <c r="C23" s="12"/>
      <c r="D23" s="164" t="s">
        <v>235</v>
      </c>
      <c r="E23" s="164" t="s">
        <v>19</v>
      </c>
      <c r="F23" s="6"/>
      <c r="G23" s="6"/>
      <c r="H23" s="6"/>
      <c r="I23" s="182">
        <v>20.41</v>
      </c>
      <c r="J23" s="92"/>
    </row>
    <row r="24" spans="1:12" s="89" customFormat="1" x14ac:dyDescent="0.35">
      <c r="A24" s="12" t="s">
        <v>234</v>
      </c>
      <c r="B24" s="12" t="s">
        <v>419</v>
      </c>
      <c r="C24" s="12" t="s">
        <v>140</v>
      </c>
      <c r="D24" s="164" t="s">
        <v>235</v>
      </c>
      <c r="E24" s="164" t="s">
        <v>19</v>
      </c>
      <c r="F24" s="6"/>
      <c r="G24" s="6"/>
      <c r="H24" s="6"/>
      <c r="I24" s="182">
        <v>20.41</v>
      </c>
      <c r="J24" s="95"/>
    </row>
    <row r="25" spans="1:12" x14ac:dyDescent="0.35">
      <c r="A25" s="90" t="s">
        <v>33</v>
      </c>
      <c r="B25" s="90" t="s">
        <v>301</v>
      </c>
      <c r="C25" s="90" t="s">
        <v>106</v>
      </c>
      <c r="D25" s="90" t="s">
        <v>44</v>
      </c>
      <c r="E25" s="90" t="s">
        <v>19</v>
      </c>
      <c r="F25" s="91">
        <v>37.03</v>
      </c>
      <c r="G25" s="91">
        <v>30.61</v>
      </c>
      <c r="H25" s="6"/>
      <c r="I25" s="96"/>
      <c r="J25" s="92"/>
    </row>
    <row r="26" spans="1:12" x14ac:dyDescent="0.35">
      <c r="A26" s="90" t="s">
        <v>33</v>
      </c>
      <c r="B26" s="90" t="s">
        <v>302</v>
      </c>
      <c r="C26" s="90" t="s">
        <v>102</v>
      </c>
      <c r="D26" s="90" t="s">
        <v>44</v>
      </c>
      <c r="E26" s="90" t="s">
        <v>19</v>
      </c>
      <c r="F26" s="91">
        <v>38.549999999999997</v>
      </c>
      <c r="G26" s="91">
        <v>31.7</v>
      </c>
      <c r="H26" s="6"/>
      <c r="I26" s="96"/>
      <c r="J26" s="92"/>
    </row>
    <row r="27" spans="1:12" x14ac:dyDescent="0.35">
      <c r="A27" s="90" t="s">
        <v>171</v>
      </c>
      <c r="B27" s="90" t="s">
        <v>249</v>
      </c>
      <c r="C27" s="90"/>
      <c r="D27" s="90" t="s">
        <v>44</v>
      </c>
      <c r="E27" s="90" t="s">
        <v>16</v>
      </c>
      <c r="F27" s="91">
        <v>12.61</v>
      </c>
      <c r="G27" s="91">
        <v>12.61</v>
      </c>
      <c r="H27" s="91">
        <v>12.61</v>
      </c>
      <c r="I27" s="6"/>
      <c r="J27" s="92"/>
    </row>
    <row r="28" spans="1:12" s="92" customFormat="1" x14ac:dyDescent="0.35">
      <c r="A28" s="90" t="s">
        <v>171</v>
      </c>
      <c r="B28" s="90" t="s">
        <v>287</v>
      </c>
      <c r="C28" s="90" t="s">
        <v>70</v>
      </c>
      <c r="D28" s="90" t="s">
        <v>44</v>
      </c>
      <c r="E28" s="90" t="s">
        <v>16</v>
      </c>
      <c r="F28" s="91">
        <v>1.26</v>
      </c>
      <c r="G28" s="91">
        <v>1.26</v>
      </c>
      <c r="H28" s="91">
        <v>1.26</v>
      </c>
      <c r="I28" s="6"/>
      <c r="K28" s="89"/>
    </row>
    <row r="29" spans="1:12" s="92" customFormat="1" x14ac:dyDescent="0.35">
      <c r="A29" s="150" t="s">
        <v>413</v>
      </c>
      <c r="B29" s="107" t="s">
        <v>503</v>
      </c>
      <c r="C29" s="107" t="s">
        <v>74</v>
      </c>
      <c r="D29" s="108" t="s">
        <v>55</v>
      </c>
      <c r="E29" s="107" t="s">
        <v>336</v>
      </c>
      <c r="F29" s="165"/>
      <c r="G29" s="165"/>
      <c r="H29" s="165"/>
      <c r="I29" s="110">
        <v>1592</v>
      </c>
      <c r="K29" s="89"/>
    </row>
    <row r="30" spans="1:12" x14ac:dyDescent="0.35">
      <c r="A30" s="150" t="s">
        <v>413</v>
      </c>
      <c r="B30" s="107" t="s">
        <v>338</v>
      </c>
      <c r="C30" s="107" t="s">
        <v>75</v>
      </c>
      <c r="D30" s="108" t="s">
        <v>55</v>
      </c>
      <c r="E30" s="107" t="s">
        <v>336</v>
      </c>
      <c r="F30" s="165"/>
      <c r="G30" s="165"/>
      <c r="H30" s="165"/>
      <c r="I30" s="110">
        <v>1302</v>
      </c>
      <c r="J30" s="92"/>
    </row>
    <row r="31" spans="1:12" x14ac:dyDescent="0.35">
      <c r="A31" s="150" t="s">
        <v>413</v>
      </c>
      <c r="B31" s="107" t="s">
        <v>339</v>
      </c>
      <c r="C31" s="107" t="s">
        <v>76</v>
      </c>
      <c r="D31" s="108" t="s">
        <v>55</v>
      </c>
      <c r="E31" s="107" t="s">
        <v>336</v>
      </c>
      <c r="F31" s="165"/>
      <c r="G31" s="165"/>
      <c r="H31" s="165"/>
      <c r="I31" s="110">
        <v>1085</v>
      </c>
      <c r="J31" s="92"/>
    </row>
    <row r="32" spans="1:12" x14ac:dyDescent="0.35">
      <c r="A32" s="150" t="s">
        <v>413</v>
      </c>
      <c r="B32" s="107" t="s">
        <v>380</v>
      </c>
      <c r="C32" s="109"/>
      <c r="D32" s="108" t="s">
        <v>55</v>
      </c>
      <c r="E32" s="107" t="s">
        <v>336</v>
      </c>
      <c r="F32" s="165"/>
      <c r="G32" s="165"/>
      <c r="H32" s="165"/>
      <c r="I32" s="110">
        <v>1592</v>
      </c>
      <c r="J32" s="92"/>
    </row>
    <row r="33" spans="1:11" x14ac:dyDescent="0.35">
      <c r="A33" s="73" t="s">
        <v>42</v>
      </c>
      <c r="B33" s="73" t="s">
        <v>269</v>
      </c>
      <c r="C33" s="78" t="s">
        <v>97</v>
      </c>
      <c r="D33" s="78" t="s">
        <v>43</v>
      </c>
      <c r="E33" s="106" t="s">
        <v>15</v>
      </c>
      <c r="F33" s="88"/>
      <c r="G33" s="88"/>
      <c r="H33" s="88"/>
      <c r="I33" s="2">
        <v>180</v>
      </c>
      <c r="J33" s="92"/>
    </row>
    <row r="34" spans="1:11" s="89" customFormat="1" x14ac:dyDescent="0.35">
      <c r="A34" s="12" t="s">
        <v>243</v>
      </c>
      <c r="B34" s="12" t="s">
        <v>420</v>
      </c>
      <c r="C34" s="12"/>
      <c r="D34" s="164" t="s">
        <v>235</v>
      </c>
      <c r="E34" s="166" t="s">
        <v>19</v>
      </c>
      <c r="F34" s="165"/>
      <c r="G34" s="165"/>
      <c r="H34" s="165"/>
      <c r="I34" s="182">
        <v>19.829999999999998</v>
      </c>
      <c r="J34" s="92"/>
    </row>
    <row r="35" spans="1:11" s="89" customFormat="1" x14ac:dyDescent="0.35">
      <c r="A35" s="12" t="s">
        <v>243</v>
      </c>
      <c r="B35" s="12" t="s">
        <v>421</v>
      </c>
      <c r="C35" s="12" t="s">
        <v>140</v>
      </c>
      <c r="D35" s="164" t="s">
        <v>235</v>
      </c>
      <c r="E35" s="166" t="s">
        <v>19</v>
      </c>
      <c r="F35" s="88"/>
      <c r="G35" s="88"/>
      <c r="H35" s="88"/>
      <c r="I35" s="182">
        <v>19.829999999999998</v>
      </c>
      <c r="J35" s="92"/>
    </row>
    <row r="36" spans="1:11" x14ac:dyDescent="0.35">
      <c r="A36" s="4" t="s">
        <v>29</v>
      </c>
      <c r="B36" s="90" t="s">
        <v>50</v>
      </c>
      <c r="C36" s="90"/>
      <c r="D36" s="90" t="s">
        <v>44</v>
      </c>
      <c r="E36" s="21" t="s">
        <v>19</v>
      </c>
      <c r="F36" s="2">
        <v>31.69</v>
      </c>
      <c r="G36" s="2">
        <v>31.69</v>
      </c>
      <c r="H36" s="2">
        <v>23.17</v>
      </c>
      <c r="I36" s="6"/>
      <c r="J36" s="92"/>
    </row>
    <row r="37" spans="1:11" x14ac:dyDescent="0.35">
      <c r="A37" s="90" t="s">
        <v>29</v>
      </c>
      <c r="B37" s="90" t="s">
        <v>342</v>
      </c>
      <c r="C37" s="90" t="s">
        <v>268</v>
      </c>
      <c r="D37" s="90" t="s">
        <v>44</v>
      </c>
      <c r="E37" s="21" t="s">
        <v>15</v>
      </c>
      <c r="F37" s="91">
        <v>29.09</v>
      </c>
      <c r="G37" s="91">
        <v>29.09</v>
      </c>
      <c r="H37" s="91">
        <v>29.09</v>
      </c>
      <c r="I37" s="6"/>
      <c r="J37" s="92"/>
    </row>
    <row r="38" spans="1:11" x14ac:dyDescent="0.35">
      <c r="A38" s="90" t="s">
        <v>29</v>
      </c>
      <c r="B38" s="90" t="s">
        <v>343</v>
      </c>
      <c r="C38" s="90" t="s">
        <v>341</v>
      </c>
      <c r="D38" s="90" t="s">
        <v>44</v>
      </c>
      <c r="E38" s="21" t="s">
        <v>15</v>
      </c>
      <c r="F38" s="91">
        <v>37.909999999999997</v>
      </c>
      <c r="G38" s="91">
        <v>37.909999999999997</v>
      </c>
      <c r="H38" s="91">
        <v>37.909999999999997</v>
      </c>
      <c r="I38" s="6"/>
      <c r="J38" s="92"/>
    </row>
    <row r="39" spans="1:11" x14ac:dyDescent="0.35">
      <c r="A39" s="90" t="s">
        <v>29</v>
      </c>
      <c r="B39" s="90" t="s">
        <v>344</v>
      </c>
      <c r="C39" s="90" t="s">
        <v>106</v>
      </c>
      <c r="D39" s="90" t="s">
        <v>44</v>
      </c>
      <c r="E39" s="21" t="s">
        <v>15</v>
      </c>
      <c r="F39" s="91">
        <v>38.159999999999997</v>
      </c>
      <c r="G39" s="91">
        <v>38.159999999999997</v>
      </c>
      <c r="H39" s="91">
        <v>38.159999999999997</v>
      </c>
      <c r="I39" s="6"/>
      <c r="J39" s="92"/>
    </row>
    <row r="40" spans="1:11" x14ac:dyDescent="0.35">
      <c r="A40" s="90" t="s">
        <v>41</v>
      </c>
      <c r="B40" s="90" t="s">
        <v>51</v>
      </c>
      <c r="C40" s="90"/>
      <c r="D40" s="90" t="s">
        <v>43</v>
      </c>
      <c r="E40" s="90" t="s">
        <v>15</v>
      </c>
      <c r="F40" s="88"/>
      <c r="G40" s="88"/>
      <c r="H40" s="88"/>
      <c r="I40" s="2">
        <v>335.49</v>
      </c>
      <c r="J40" s="92"/>
    </row>
    <row r="41" spans="1:11" x14ac:dyDescent="0.35">
      <c r="A41" s="90" t="s">
        <v>41</v>
      </c>
      <c r="B41" s="90" t="s">
        <v>144</v>
      </c>
      <c r="C41" s="90" t="s">
        <v>73</v>
      </c>
      <c r="D41" s="90" t="s">
        <v>43</v>
      </c>
      <c r="E41" s="90" t="s">
        <v>15</v>
      </c>
      <c r="F41" s="88"/>
      <c r="G41" s="88"/>
      <c r="H41" s="88"/>
      <c r="I41" s="2">
        <v>335.49</v>
      </c>
      <c r="J41" s="92"/>
    </row>
    <row r="42" spans="1:11" x14ac:dyDescent="0.35">
      <c r="A42" s="90" t="s">
        <v>41</v>
      </c>
      <c r="B42" s="90" t="s">
        <v>422</v>
      </c>
      <c r="C42" s="90" t="s">
        <v>145</v>
      </c>
      <c r="D42" s="90" t="s">
        <v>43</v>
      </c>
      <c r="E42" s="177" t="s">
        <v>448</v>
      </c>
      <c r="F42" s="88"/>
      <c r="G42" s="88"/>
      <c r="H42" s="88"/>
      <c r="I42" s="2">
        <v>419.36</v>
      </c>
      <c r="J42" s="92"/>
    </row>
    <row r="43" spans="1:11" x14ac:dyDescent="0.35">
      <c r="A43" s="90" t="s">
        <v>41</v>
      </c>
      <c r="B43" s="90" t="s">
        <v>423</v>
      </c>
      <c r="C43" s="90" t="s">
        <v>106</v>
      </c>
      <c r="D43" s="90" t="s">
        <v>43</v>
      </c>
      <c r="E43" s="177" t="s">
        <v>448</v>
      </c>
      <c r="F43" s="88"/>
      <c r="G43" s="88"/>
      <c r="H43" s="88"/>
      <c r="I43" s="2">
        <v>419.36</v>
      </c>
      <c r="J43" s="92"/>
    </row>
    <row r="44" spans="1:11" x14ac:dyDescent="0.35">
      <c r="A44" s="4" t="s">
        <v>34</v>
      </c>
      <c r="B44" s="4" t="s">
        <v>49</v>
      </c>
      <c r="C44" s="90"/>
      <c r="D44" s="4" t="s">
        <v>44</v>
      </c>
      <c r="E44" s="8" t="s">
        <v>15</v>
      </c>
      <c r="F44" s="2">
        <v>36.01</v>
      </c>
      <c r="G44" s="2">
        <v>30.23</v>
      </c>
      <c r="H44" s="88"/>
      <c r="I44" s="6"/>
      <c r="J44" s="92"/>
    </row>
    <row r="45" spans="1:11" s="41" customFormat="1" x14ac:dyDescent="0.35">
      <c r="A45" s="4" t="s">
        <v>39</v>
      </c>
      <c r="B45" s="4" t="s">
        <v>449</v>
      </c>
      <c r="C45" s="90"/>
      <c r="D45" s="4" t="s">
        <v>43</v>
      </c>
      <c r="E45" s="176" t="s">
        <v>448</v>
      </c>
      <c r="F45" s="20"/>
      <c r="G45" s="20"/>
      <c r="H45" s="20"/>
      <c r="I45" s="91">
        <v>75.19</v>
      </c>
      <c r="J45" s="119"/>
      <c r="K45" s="132"/>
    </row>
    <row r="46" spans="1:11" s="23" customFormat="1" x14ac:dyDescent="0.35">
      <c r="A46" s="177" t="s">
        <v>39</v>
      </c>
      <c r="B46" s="177" t="s">
        <v>507</v>
      </c>
      <c r="C46" s="90"/>
      <c r="D46" s="21" t="s">
        <v>43</v>
      </c>
      <c r="E46" s="189" t="s">
        <v>336</v>
      </c>
      <c r="F46" s="88"/>
      <c r="G46" s="88"/>
      <c r="H46" s="88"/>
      <c r="I46" s="141">
        <v>120.26</v>
      </c>
      <c r="J46" s="215"/>
      <c r="K46" s="13"/>
    </row>
    <row r="47" spans="1:11" s="132" customFormat="1" x14ac:dyDescent="0.35">
      <c r="A47" s="177" t="s">
        <v>39</v>
      </c>
      <c r="B47" s="177" t="s">
        <v>501</v>
      </c>
      <c r="C47" s="177" t="s">
        <v>78</v>
      </c>
      <c r="D47" s="189" t="s">
        <v>43</v>
      </c>
      <c r="E47" s="205" t="s">
        <v>450</v>
      </c>
      <c r="F47" s="181"/>
      <c r="G47" s="181"/>
      <c r="H47" s="181"/>
      <c r="I47" s="141">
        <v>150.55000000000001</v>
      </c>
      <c r="J47" s="119"/>
    </row>
    <row r="48" spans="1:11" s="196" customFormat="1" ht="16.5" x14ac:dyDescent="0.35">
      <c r="A48" s="197" t="s">
        <v>39</v>
      </c>
      <c r="B48" s="197" t="s">
        <v>444</v>
      </c>
      <c r="C48" s="197" t="s">
        <v>147</v>
      </c>
      <c r="D48" s="198" t="s">
        <v>43</v>
      </c>
      <c r="E48" s="198" t="s">
        <v>16</v>
      </c>
      <c r="F48" s="199"/>
      <c r="G48" s="199"/>
      <c r="H48" s="199"/>
      <c r="I48" s="200">
        <v>14.7</v>
      </c>
      <c r="J48" s="214"/>
      <c r="K48" s="211"/>
    </row>
    <row r="49" spans="1:11" x14ac:dyDescent="0.35">
      <c r="A49" s="90" t="s">
        <v>40</v>
      </c>
      <c r="B49" s="90" t="s">
        <v>424</v>
      </c>
      <c r="C49" s="90"/>
      <c r="D49" s="90" t="s">
        <v>43</v>
      </c>
      <c r="E49" s="177" t="s">
        <v>448</v>
      </c>
      <c r="F49" s="88"/>
      <c r="G49" s="88"/>
      <c r="H49" s="88"/>
      <c r="I49" s="91">
        <v>265.58999999999997</v>
      </c>
      <c r="J49" s="119"/>
    </row>
    <row r="50" spans="1:11" s="41" customFormat="1" x14ac:dyDescent="0.35">
      <c r="A50" s="177" t="s">
        <v>40</v>
      </c>
      <c r="B50" s="177" t="s">
        <v>454</v>
      </c>
      <c r="C50" s="177"/>
      <c r="D50" s="177" t="s">
        <v>43</v>
      </c>
      <c r="E50" s="177" t="s">
        <v>336</v>
      </c>
      <c r="F50" s="20"/>
      <c r="G50" s="20"/>
      <c r="H50" s="20"/>
      <c r="I50" s="141">
        <v>303.67</v>
      </c>
      <c r="J50" s="119"/>
      <c r="K50" s="132"/>
    </row>
    <row r="51" spans="1:11" s="196" customFormat="1" ht="16.5" x14ac:dyDescent="0.35">
      <c r="A51" s="191" t="s">
        <v>40</v>
      </c>
      <c r="B51" s="191" t="s">
        <v>445</v>
      </c>
      <c r="C51" s="191" t="s">
        <v>147</v>
      </c>
      <c r="D51" s="192" t="s">
        <v>43</v>
      </c>
      <c r="E51" s="192" t="s">
        <v>16</v>
      </c>
      <c r="F51" s="201"/>
      <c r="G51" s="201"/>
      <c r="H51" s="201"/>
      <c r="I51" s="194">
        <v>31.62</v>
      </c>
      <c r="J51" s="214"/>
      <c r="K51" s="211"/>
    </row>
    <row r="52" spans="1:11" x14ac:dyDescent="0.35">
      <c r="A52" s="90" t="s">
        <v>40</v>
      </c>
      <c r="B52" s="90" t="s">
        <v>504</v>
      </c>
      <c r="C52" s="90" t="s">
        <v>78</v>
      </c>
      <c r="D52" s="90" t="s">
        <v>43</v>
      </c>
      <c r="E52" s="222" t="s">
        <v>471</v>
      </c>
      <c r="F52" s="88"/>
      <c r="G52" s="88"/>
      <c r="H52" s="88"/>
      <c r="I52" s="91">
        <v>265.58999999999997</v>
      </c>
      <c r="J52" s="119"/>
    </row>
    <row r="53" spans="1:11" s="132" customFormat="1" x14ac:dyDescent="0.35">
      <c r="A53" s="177" t="s">
        <v>40</v>
      </c>
      <c r="B53" s="177" t="s">
        <v>502</v>
      </c>
      <c r="C53" s="177" t="s">
        <v>78</v>
      </c>
      <c r="D53" s="177" t="s">
        <v>43</v>
      </c>
      <c r="E53" s="203" t="s">
        <v>450</v>
      </c>
      <c r="F53" s="204"/>
      <c r="G53" s="204"/>
      <c r="H53" s="204"/>
      <c r="I53" s="179">
        <v>364.24</v>
      </c>
      <c r="J53" s="119"/>
    </row>
    <row r="54" spans="1:11" s="92" customFormat="1" x14ac:dyDescent="0.35">
      <c r="A54" s="90" t="s">
        <v>40</v>
      </c>
      <c r="B54" s="90" t="s">
        <v>425</v>
      </c>
      <c r="C54" s="90" t="s">
        <v>73</v>
      </c>
      <c r="D54" s="21" t="s">
        <v>43</v>
      </c>
      <c r="E54" s="189" t="s">
        <v>336</v>
      </c>
      <c r="F54" s="88"/>
      <c r="G54" s="88"/>
      <c r="H54" s="88"/>
      <c r="I54" s="179">
        <v>404.13</v>
      </c>
      <c r="J54" s="119"/>
      <c r="K54" s="89"/>
    </row>
    <row r="55" spans="1:11" s="196" customFormat="1" ht="16.5" x14ac:dyDescent="0.35">
      <c r="A55" s="191" t="s">
        <v>40</v>
      </c>
      <c r="B55" s="191" t="s">
        <v>446</v>
      </c>
      <c r="C55" s="191" t="s">
        <v>149</v>
      </c>
      <c r="D55" s="202" t="s">
        <v>43</v>
      </c>
      <c r="E55" s="202" t="s">
        <v>16</v>
      </c>
      <c r="F55" s="199"/>
      <c r="G55" s="199"/>
      <c r="H55" s="199"/>
      <c r="I55" s="194">
        <v>56.26</v>
      </c>
      <c r="J55" s="214"/>
      <c r="K55" s="211"/>
    </row>
    <row r="56" spans="1:11" s="89" customFormat="1" x14ac:dyDescent="0.35">
      <c r="A56" s="12" t="s">
        <v>236</v>
      </c>
      <c r="B56" s="12" t="s">
        <v>426</v>
      </c>
      <c r="C56" s="12"/>
      <c r="D56" s="12" t="s">
        <v>245</v>
      </c>
      <c r="E56" s="12" t="s">
        <v>19</v>
      </c>
      <c r="F56" s="88"/>
      <c r="G56" s="88"/>
      <c r="H56" s="88"/>
      <c r="I56" s="183">
        <v>0.14000000000000001</v>
      </c>
      <c r="J56" s="92"/>
    </row>
    <row r="57" spans="1:11" s="89" customFormat="1" x14ac:dyDescent="0.35">
      <c r="A57" s="12" t="s">
        <v>236</v>
      </c>
      <c r="B57" s="12" t="s">
        <v>427</v>
      </c>
      <c r="C57" s="12" t="s">
        <v>241</v>
      </c>
      <c r="D57" s="12" t="s">
        <v>245</v>
      </c>
      <c r="E57" s="12" t="s">
        <v>19</v>
      </c>
      <c r="F57" s="88"/>
      <c r="G57" s="88"/>
      <c r="H57" s="88"/>
      <c r="I57" s="183">
        <v>0.14000000000000001</v>
      </c>
      <c r="J57" s="92"/>
    </row>
    <row r="58" spans="1:11" s="89" customFormat="1" x14ac:dyDescent="0.35">
      <c r="A58" s="12" t="s">
        <v>237</v>
      </c>
      <c r="B58" s="12" t="s">
        <v>428</v>
      </c>
      <c r="C58" s="12"/>
      <c r="D58" s="12" t="s">
        <v>242</v>
      </c>
      <c r="E58" s="12" t="s">
        <v>19</v>
      </c>
      <c r="F58" s="88"/>
      <c r="G58" s="88"/>
      <c r="H58" s="88"/>
      <c r="I58" s="182">
        <v>5.74</v>
      </c>
      <c r="J58" s="92"/>
    </row>
    <row r="59" spans="1:11" s="89" customFormat="1" x14ac:dyDescent="0.35">
      <c r="A59" s="12" t="s">
        <v>237</v>
      </c>
      <c r="B59" s="12" t="s">
        <v>429</v>
      </c>
      <c r="C59" s="12" t="s">
        <v>241</v>
      </c>
      <c r="D59" s="12" t="s">
        <v>242</v>
      </c>
      <c r="E59" s="12" t="s">
        <v>19</v>
      </c>
      <c r="F59" s="44"/>
      <c r="G59" s="44"/>
      <c r="H59" s="44"/>
      <c r="I59" s="184">
        <v>5.74</v>
      </c>
      <c r="J59" s="92"/>
    </row>
    <row r="60" spans="1:11" s="89" customFormat="1" x14ac:dyDescent="0.35">
      <c r="A60" s="12" t="s">
        <v>238</v>
      </c>
      <c r="B60" s="12" t="s">
        <v>430</v>
      </c>
      <c r="C60" s="12"/>
      <c r="D60" s="12" t="s">
        <v>242</v>
      </c>
      <c r="E60" s="12" t="s">
        <v>19</v>
      </c>
      <c r="F60" s="88"/>
      <c r="G60" s="88"/>
      <c r="H60" s="88"/>
      <c r="I60" s="184">
        <v>10.26</v>
      </c>
      <c r="J60" s="92"/>
    </row>
    <row r="61" spans="1:11" s="89" customFormat="1" x14ac:dyDescent="0.35">
      <c r="A61" s="12" t="s">
        <v>238</v>
      </c>
      <c r="B61" s="12" t="s">
        <v>431</v>
      </c>
      <c r="C61" s="12" t="s">
        <v>241</v>
      </c>
      <c r="D61" s="12" t="s">
        <v>242</v>
      </c>
      <c r="E61" s="12" t="s">
        <v>19</v>
      </c>
      <c r="F61" s="88"/>
      <c r="G61" s="88"/>
      <c r="H61" s="88"/>
      <c r="I61" s="182">
        <v>10.26</v>
      </c>
      <c r="J61" s="92"/>
    </row>
    <row r="62" spans="1:11" s="89" customFormat="1" x14ac:dyDescent="0.35">
      <c r="A62" s="12" t="s">
        <v>239</v>
      </c>
      <c r="B62" s="12" t="s">
        <v>432</v>
      </c>
      <c r="C62" s="12"/>
      <c r="D62" s="12" t="s">
        <v>242</v>
      </c>
      <c r="E62" s="12" t="s">
        <v>19</v>
      </c>
      <c r="F62" s="88"/>
      <c r="G62" s="88"/>
      <c r="H62" s="88"/>
      <c r="I62" s="182">
        <v>10.26</v>
      </c>
      <c r="J62" s="92"/>
    </row>
    <row r="63" spans="1:11" s="89" customFormat="1" x14ac:dyDescent="0.35">
      <c r="A63" s="12" t="s">
        <v>239</v>
      </c>
      <c r="B63" s="12" t="s">
        <v>433</v>
      </c>
      <c r="C63" s="12" t="s">
        <v>241</v>
      </c>
      <c r="D63" s="12" t="s">
        <v>242</v>
      </c>
      <c r="E63" s="12" t="s">
        <v>19</v>
      </c>
      <c r="F63" s="44"/>
      <c r="G63" s="44"/>
      <c r="H63" s="44"/>
      <c r="I63" s="182">
        <v>10.26</v>
      </c>
      <c r="J63" s="92"/>
    </row>
    <row r="64" spans="1:11" s="89" customFormat="1" x14ac:dyDescent="0.35">
      <c r="A64" s="12" t="s">
        <v>240</v>
      </c>
      <c r="B64" s="12" t="s">
        <v>434</v>
      </c>
      <c r="C64" s="12"/>
      <c r="D64" s="12" t="s">
        <v>242</v>
      </c>
      <c r="E64" s="12" t="s">
        <v>19</v>
      </c>
      <c r="F64" s="88"/>
      <c r="G64" s="88"/>
      <c r="H64" s="88"/>
      <c r="I64" s="182">
        <v>20.53</v>
      </c>
      <c r="J64" s="92"/>
    </row>
    <row r="65" spans="1:11" s="89" customFormat="1" x14ac:dyDescent="0.35">
      <c r="A65" s="12" t="s">
        <v>240</v>
      </c>
      <c r="B65" s="12" t="s">
        <v>435</v>
      </c>
      <c r="C65" s="12" t="s">
        <v>241</v>
      </c>
      <c r="D65" s="12" t="s">
        <v>242</v>
      </c>
      <c r="E65" s="12" t="s">
        <v>19</v>
      </c>
      <c r="F65" s="88"/>
      <c r="G65" s="88"/>
      <c r="H65" s="88"/>
      <c r="I65" s="182">
        <v>20.53</v>
      </c>
      <c r="J65" s="92"/>
    </row>
    <row r="66" spans="1:11" s="89" customFormat="1" x14ac:dyDescent="0.35">
      <c r="A66" s="12" t="s">
        <v>253</v>
      </c>
      <c r="B66" s="185" t="s">
        <v>436</v>
      </c>
      <c r="C66" s="185" t="s">
        <v>106</v>
      </c>
      <c r="D66" s="185" t="s">
        <v>252</v>
      </c>
      <c r="E66" s="12" t="s">
        <v>381</v>
      </c>
      <c r="F66" s="186">
        <v>98.12</v>
      </c>
      <c r="G66" s="186">
        <v>98.12</v>
      </c>
      <c r="H66" s="186">
        <v>98.12</v>
      </c>
      <c r="I66" s="6"/>
      <c r="J66" s="92"/>
    </row>
    <row r="67" spans="1:11" s="89" customFormat="1" x14ac:dyDescent="0.35">
      <c r="A67" s="12" t="s">
        <v>253</v>
      </c>
      <c r="B67" s="185" t="s">
        <v>437</v>
      </c>
      <c r="C67" s="185" t="s">
        <v>106</v>
      </c>
      <c r="D67" s="185" t="s">
        <v>252</v>
      </c>
      <c r="E67" s="12" t="s">
        <v>381</v>
      </c>
      <c r="F67" s="186">
        <v>137.35</v>
      </c>
      <c r="G67" s="186">
        <v>137.35</v>
      </c>
      <c r="H67" s="187">
        <v>137.35</v>
      </c>
      <c r="I67" s="6"/>
      <c r="J67" s="92"/>
    </row>
    <row r="68" spans="1:11" s="89" customFormat="1" x14ac:dyDescent="0.35">
      <c r="A68" s="12" t="s">
        <v>28</v>
      </c>
      <c r="B68" s="79" t="s">
        <v>438</v>
      </c>
      <c r="C68" s="185" t="s">
        <v>73</v>
      </c>
      <c r="D68" s="185" t="s">
        <v>250</v>
      </c>
      <c r="E68" s="12" t="s">
        <v>381</v>
      </c>
      <c r="F68" s="186">
        <v>392.46</v>
      </c>
      <c r="G68" s="186">
        <v>392.46</v>
      </c>
      <c r="H68" s="113">
        <v>392.46</v>
      </c>
      <c r="I68" s="6"/>
      <c r="J68" s="92"/>
    </row>
    <row r="69" spans="1:11" s="89" customFormat="1" x14ac:dyDescent="0.35">
      <c r="A69" s="185" t="s">
        <v>28</v>
      </c>
      <c r="B69" s="185" t="s">
        <v>439</v>
      </c>
      <c r="C69" s="185" t="s">
        <v>73</v>
      </c>
      <c r="D69" s="185" t="s">
        <v>250</v>
      </c>
      <c r="E69" s="12" t="s">
        <v>381</v>
      </c>
      <c r="F69" s="186">
        <v>549.4</v>
      </c>
      <c r="G69" s="186">
        <v>549.4</v>
      </c>
      <c r="H69" s="186">
        <v>549.4</v>
      </c>
      <c r="I69" s="6"/>
      <c r="J69" s="92"/>
    </row>
    <row r="70" spans="1:11" x14ac:dyDescent="0.35">
      <c r="A70" s="90" t="s">
        <v>28</v>
      </c>
      <c r="B70" s="90" t="s">
        <v>30</v>
      </c>
      <c r="C70" s="90"/>
      <c r="D70" s="4" t="s">
        <v>43</v>
      </c>
      <c r="E70" s="16" t="s">
        <v>19</v>
      </c>
      <c r="F70" s="2">
        <v>353.65</v>
      </c>
      <c r="G70" s="2">
        <v>353.65</v>
      </c>
      <c r="H70" s="2">
        <v>278.05</v>
      </c>
      <c r="I70" s="6"/>
      <c r="J70" s="92"/>
    </row>
    <row r="71" spans="1:11" x14ac:dyDescent="0.35">
      <c r="A71" s="111" t="s">
        <v>28</v>
      </c>
      <c r="B71" s="90" t="s">
        <v>345</v>
      </c>
      <c r="C71" s="90" t="s">
        <v>340</v>
      </c>
      <c r="D71" s="90" t="s">
        <v>43</v>
      </c>
      <c r="E71" s="16" t="s">
        <v>15</v>
      </c>
      <c r="F71" s="88"/>
      <c r="G71" s="88"/>
      <c r="H71" s="88"/>
      <c r="I71" s="74">
        <v>493.72</v>
      </c>
      <c r="J71" s="92"/>
    </row>
    <row r="72" spans="1:11" ht="16" customHeight="1" x14ac:dyDescent="0.35">
      <c r="A72" s="156" t="s">
        <v>414</v>
      </c>
      <c r="B72" s="45"/>
      <c r="C72" s="45"/>
      <c r="D72" s="46"/>
      <c r="E72" s="47"/>
      <c r="F72" s="48"/>
      <c r="G72" s="48"/>
      <c r="H72" s="48"/>
      <c r="I72" s="45"/>
    </row>
    <row r="73" spans="1:11" s="195" customFormat="1" ht="15" customHeight="1" x14ac:dyDescent="0.35">
      <c r="A73" s="206" t="s">
        <v>447</v>
      </c>
      <c r="B73" s="207"/>
      <c r="C73" s="207"/>
      <c r="D73" s="207"/>
      <c r="E73" s="207"/>
      <c r="F73" s="208"/>
      <c r="G73" s="208"/>
      <c r="H73" s="208"/>
      <c r="I73" s="207"/>
      <c r="K73" s="211"/>
    </row>
    <row r="74" spans="1:11" s="188" customFormat="1" ht="14.5" customHeight="1" x14ac:dyDescent="0.3">
      <c r="A74" s="237"/>
      <c r="B74" s="237"/>
      <c r="C74" s="237"/>
      <c r="D74" s="237"/>
      <c r="E74" s="237"/>
      <c r="F74" s="237"/>
      <c r="G74" s="237"/>
      <c r="H74" s="237"/>
      <c r="I74" s="237"/>
      <c r="K74" s="212"/>
    </row>
    <row r="75" spans="1:11" ht="14.15" customHeight="1" x14ac:dyDescent="0.35">
      <c r="A75" s="55"/>
      <c r="B75" s="55"/>
      <c r="C75" s="55"/>
      <c r="D75" s="55"/>
      <c r="E75" s="55"/>
      <c r="F75" s="55"/>
      <c r="G75" s="55"/>
      <c r="H75" s="55"/>
      <c r="I75" s="55"/>
    </row>
    <row r="76" spans="1:11" s="9" customFormat="1" x14ac:dyDescent="0.35">
      <c r="A76" s="180"/>
      <c r="B76" s="180"/>
      <c r="C76" s="180"/>
      <c r="D76" s="180"/>
      <c r="E76" s="146"/>
      <c r="F76" s="17"/>
      <c r="G76" s="17"/>
      <c r="H76" s="17"/>
      <c r="K76" s="13"/>
    </row>
    <row r="77" spans="1:11" s="9" customFormat="1" x14ac:dyDescent="0.35">
      <c r="A77" s="180"/>
      <c r="B77" s="180"/>
      <c r="C77" s="180"/>
      <c r="D77" s="180"/>
      <c r="E77" s="146"/>
      <c r="F77" s="17"/>
      <c r="G77" s="17"/>
      <c r="H77" s="17"/>
      <c r="K77" s="13"/>
    </row>
    <row r="78" spans="1:11" s="9" customFormat="1" x14ac:dyDescent="0.35">
      <c r="A78" s="180"/>
      <c r="B78" s="180"/>
      <c r="C78" s="180"/>
      <c r="D78" s="180"/>
      <c r="E78" s="146"/>
      <c r="F78" s="17"/>
      <c r="G78" s="17"/>
      <c r="H78" s="17"/>
      <c r="K78" s="13"/>
    </row>
    <row r="79" spans="1:11" s="9" customFormat="1" x14ac:dyDescent="0.35">
      <c r="A79" s="180"/>
      <c r="B79" s="180"/>
      <c r="C79" s="180"/>
      <c r="D79" s="180"/>
      <c r="E79" s="146"/>
      <c r="F79" s="17"/>
      <c r="G79" s="17"/>
      <c r="H79" s="17"/>
      <c r="K79" s="13"/>
    </row>
  </sheetData>
  <mergeCells count="11">
    <mergeCell ref="D2:D3"/>
    <mergeCell ref="A1:I1"/>
    <mergeCell ref="E2:E3"/>
    <mergeCell ref="F2:F3"/>
    <mergeCell ref="G2:G3"/>
    <mergeCell ref="H2:H3"/>
    <mergeCell ref="A74:I74"/>
    <mergeCell ref="I2:I3"/>
    <mergeCell ref="A2:A3"/>
    <mergeCell ref="B2:B3"/>
    <mergeCell ref="C2:C3"/>
  </mergeCells>
  <pageMargins left="0.7" right="0.7" top="0.75" bottom="0.75" header="0.3" footer="0.3"/>
  <pageSetup scale="42" orientation="landscape" r:id="rId1"/>
  <headerFooter>
    <oddFooter>&amp;L&amp;10V29 10/1/2025&amp;C4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FB97-AA15-4742-955B-9E0FFDCD4ADF}">
  <sheetPr>
    <pageSetUpPr fitToPage="1"/>
  </sheetPr>
  <dimension ref="A1:I49"/>
  <sheetViews>
    <sheetView showGridLines="0" workbookViewId="0">
      <selection sqref="A1:I1"/>
    </sheetView>
  </sheetViews>
  <sheetFormatPr defaultColWidth="9.1796875" defaultRowHeight="14.5" x14ac:dyDescent="0.35"/>
  <cols>
    <col min="1" max="1" width="10.7265625" style="41" customWidth="1"/>
    <col min="2" max="2" width="125" style="41" bestFit="1" customWidth="1"/>
    <col min="3" max="5" width="11.54296875" style="41" customWidth="1"/>
    <col min="6" max="8" width="11.54296875" style="133" customWidth="1"/>
    <col min="9" max="9" width="11.54296875" style="135" customWidth="1"/>
    <col min="10" max="16384" width="9.1796875" style="41"/>
  </cols>
  <sheetData>
    <row r="1" spans="1:9" s="131" customFormat="1" ht="15.65" customHeight="1" x14ac:dyDescent="0.35">
      <c r="A1" s="244" t="s">
        <v>361</v>
      </c>
      <c r="B1" s="245"/>
      <c r="C1" s="245"/>
      <c r="D1" s="245"/>
      <c r="E1" s="245"/>
      <c r="F1" s="245"/>
      <c r="G1" s="245"/>
      <c r="H1" s="245"/>
      <c r="I1" s="246"/>
    </row>
    <row r="2" spans="1:9" s="131" customFormat="1" ht="15.65" customHeight="1" x14ac:dyDescent="0.35">
      <c r="A2" s="247" t="s">
        <v>368</v>
      </c>
      <c r="B2" s="248"/>
      <c r="C2" s="248"/>
      <c r="D2" s="248"/>
      <c r="E2" s="248"/>
      <c r="F2" s="248"/>
      <c r="G2" s="248"/>
      <c r="H2" s="248"/>
      <c r="I2" s="249"/>
    </row>
    <row r="3" spans="1:9" ht="51.65" customHeight="1" x14ac:dyDescent="0.35">
      <c r="A3" s="239" t="s">
        <v>14</v>
      </c>
      <c r="B3" s="239" t="s">
        <v>17</v>
      </c>
      <c r="C3" s="239" t="s">
        <v>151</v>
      </c>
      <c r="D3" s="239" t="s">
        <v>48</v>
      </c>
      <c r="E3" s="233" t="s">
        <v>352</v>
      </c>
      <c r="F3" s="241" t="s">
        <v>371</v>
      </c>
      <c r="G3" s="243" t="s">
        <v>370</v>
      </c>
      <c r="H3" s="243" t="s">
        <v>369</v>
      </c>
      <c r="I3" s="243" t="s">
        <v>372</v>
      </c>
    </row>
    <row r="4" spans="1:9" s="132" customFormat="1" ht="51.65" customHeight="1" x14ac:dyDescent="0.35">
      <c r="A4" s="240"/>
      <c r="B4" s="240"/>
      <c r="C4" s="240"/>
      <c r="D4" s="240"/>
      <c r="E4" s="234"/>
      <c r="F4" s="242"/>
      <c r="G4" s="236"/>
      <c r="H4" s="236"/>
      <c r="I4" s="236"/>
    </row>
    <row r="5" spans="1:9" s="119" customFormat="1" x14ac:dyDescent="0.35">
      <c r="A5" s="4" t="s">
        <v>26</v>
      </c>
      <c r="B5" s="4" t="s">
        <v>472</v>
      </c>
      <c r="C5" s="4" t="s">
        <v>78</v>
      </c>
      <c r="D5" s="4" t="s">
        <v>46</v>
      </c>
      <c r="E5" s="142" t="s">
        <v>63</v>
      </c>
      <c r="F5" s="151">
        <v>101.98437499999999</v>
      </c>
      <c r="G5" s="151">
        <v>101.98437499999999</v>
      </c>
      <c r="H5" s="151">
        <v>67.875</v>
      </c>
      <c r="I5" s="137"/>
    </row>
    <row r="6" spans="1:9" s="119" customFormat="1" x14ac:dyDescent="0.35">
      <c r="A6" s="4" t="s">
        <v>47</v>
      </c>
      <c r="B6" s="4" t="s">
        <v>473</v>
      </c>
      <c r="C6" s="90" t="s">
        <v>78</v>
      </c>
      <c r="D6" s="4" t="s">
        <v>44</v>
      </c>
      <c r="E6" s="142" t="s">
        <v>63</v>
      </c>
      <c r="F6" s="151">
        <v>22.078125</v>
      </c>
      <c r="G6" s="151">
        <v>22.078125</v>
      </c>
      <c r="H6" s="151">
        <v>17.84375</v>
      </c>
      <c r="I6" s="138"/>
    </row>
    <row r="7" spans="1:9" s="119" customFormat="1" x14ac:dyDescent="0.35">
      <c r="A7" s="4" t="s">
        <v>36</v>
      </c>
      <c r="B7" s="4" t="s">
        <v>474</v>
      </c>
      <c r="C7" s="90" t="s">
        <v>374</v>
      </c>
      <c r="D7" s="4" t="s">
        <v>46</v>
      </c>
      <c r="E7" s="142" t="s">
        <v>63</v>
      </c>
      <c r="F7" s="151">
        <v>14.421875000000002</v>
      </c>
      <c r="G7" s="151">
        <v>14.421875000000002</v>
      </c>
      <c r="H7" s="151">
        <v>10.187499999999998</v>
      </c>
      <c r="I7" s="138"/>
    </row>
    <row r="8" spans="1:9" s="119" customFormat="1" x14ac:dyDescent="0.35">
      <c r="A8" s="4" t="s">
        <v>36</v>
      </c>
      <c r="B8" s="4" t="s">
        <v>475</v>
      </c>
      <c r="C8" s="4" t="s">
        <v>363</v>
      </c>
      <c r="D8" s="4" t="s">
        <v>46</v>
      </c>
      <c r="E8" s="142" t="s">
        <v>63</v>
      </c>
      <c r="F8" s="151">
        <v>33.640625</v>
      </c>
      <c r="G8" s="151">
        <v>33.640625</v>
      </c>
      <c r="H8" s="151">
        <v>23.796875</v>
      </c>
      <c r="I8" s="138"/>
    </row>
    <row r="9" spans="1:9" s="119" customFormat="1" x14ac:dyDescent="0.35">
      <c r="A9" s="90" t="s">
        <v>130</v>
      </c>
      <c r="B9" s="90" t="s">
        <v>476</v>
      </c>
      <c r="C9" s="90" t="s">
        <v>364</v>
      </c>
      <c r="D9" s="21" t="s">
        <v>43</v>
      </c>
      <c r="E9" s="143" t="s">
        <v>62</v>
      </c>
      <c r="F9" s="140"/>
      <c r="G9" s="140"/>
      <c r="H9" s="140"/>
      <c r="I9" s="151">
        <v>453.125</v>
      </c>
    </row>
    <row r="10" spans="1:9" s="119" customFormat="1" x14ac:dyDescent="0.35">
      <c r="A10" s="90" t="s">
        <v>37</v>
      </c>
      <c r="B10" s="90" t="s">
        <v>477</v>
      </c>
      <c r="C10" s="4" t="s">
        <v>78</v>
      </c>
      <c r="D10" s="90" t="s">
        <v>43</v>
      </c>
      <c r="E10" s="143" t="s">
        <v>63</v>
      </c>
      <c r="F10" s="140"/>
      <c r="G10" s="140"/>
      <c r="H10" s="140"/>
      <c r="I10" s="151">
        <v>112.734375</v>
      </c>
    </row>
    <row r="11" spans="1:9" s="119" customFormat="1" x14ac:dyDescent="0.35">
      <c r="A11" s="90" t="s">
        <v>38</v>
      </c>
      <c r="B11" s="90" t="s">
        <v>478</v>
      </c>
      <c r="C11" s="4" t="s">
        <v>78</v>
      </c>
      <c r="D11" s="90" t="s">
        <v>43</v>
      </c>
      <c r="E11" s="143" t="s">
        <v>63</v>
      </c>
      <c r="F11" s="151">
        <v>225</v>
      </c>
      <c r="G11" s="151">
        <v>225</v>
      </c>
      <c r="H11" s="151">
        <v>150</v>
      </c>
      <c r="I11" s="139"/>
    </row>
    <row r="12" spans="1:9" s="119" customFormat="1" x14ac:dyDescent="0.35">
      <c r="A12" s="90" t="s">
        <v>129</v>
      </c>
      <c r="B12" s="90" t="s">
        <v>479</v>
      </c>
      <c r="C12" s="90" t="s">
        <v>362</v>
      </c>
      <c r="D12" s="21" t="s">
        <v>43</v>
      </c>
      <c r="E12" s="143" t="s">
        <v>62</v>
      </c>
      <c r="F12" s="140"/>
      <c r="G12" s="140"/>
      <c r="H12" s="140"/>
      <c r="I12" s="151">
        <v>130.46875</v>
      </c>
    </row>
    <row r="13" spans="1:9" s="132" customFormat="1" x14ac:dyDescent="0.35">
      <c r="A13" s="90" t="s">
        <v>234</v>
      </c>
      <c r="B13" s="90" t="s">
        <v>480</v>
      </c>
      <c r="C13" s="90" t="s">
        <v>78</v>
      </c>
      <c r="D13" s="21" t="s">
        <v>235</v>
      </c>
      <c r="E13" s="142" t="s">
        <v>63</v>
      </c>
      <c r="F13" s="140"/>
      <c r="G13" s="140"/>
      <c r="H13" s="140"/>
      <c r="I13" s="151">
        <v>25.515624999999996</v>
      </c>
    </row>
    <row r="14" spans="1:9" s="132" customFormat="1" x14ac:dyDescent="0.35">
      <c r="A14" s="90" t="s">
        <v>234</v>
      </c>
      <c r="B14" s="90" t="s">
        <v>481</v>
      </c>
      <c r="C14" s="90" t="s">
        <v>373</v>
      </c>
      <c r="D14" s="21" t="s">
        <v>235</v>
      </c>
      <c r="E14" s="142" t="s">
        <v>63</v>
      </c>
      <c r="F14" s="140"/>
      <c r="G14" s="140"/>
      <c r="H14" s="140"/>
      <c r="I14" s="151">
        <v>25.515624999999996</v>
      </c>
    </row>
    <row r="15" spans="1:9" s="132" customFormat="1" x14ac:dyDescent="0.35">
      <c r="A15" s="90" t="s">
        <v>243</v>
      </c>
      <c r="B15" s="90" t="s">
        <v>482</v>
      </c>
      <c r="C15" s="90" t="s">
        <v>78</v>
      </c>
      <c r="D15" s="21" t="s">
        <v>235</v>
      </c>
      <c r="E15" s="142" t="s">
        <v>63</v>
      </c>
      <c r="F15" s="140"/>
      <c r="G15" s="140"/>
      <c r="H15" s="140"/>
      <c r="I15" s="151">
        <v>24.78125</v>
      </c>
    </row>
    <row r="16" spans="1:9" s="132" customFormat="1" x14ac:dyDescent="0.35">
      <c r="A16" s="90" t="s">
        <v>243</v>
      </c>
      <c r="B16" s="90" t="s">
        <v>483</v>
      </c>
      <c r="C16" s="90" t="s">
        <v>373</v>
      </c>
      <c r="D16" s="21" t="s">
        <v>235</v>
      </c>
      <c r="E16" s="142" t="s">
        <v>63</v>
      </c>
      <c r="F16" s="140"/>
      <c r="G16" s="140"/>
      <c r="H16" s="140"/>
      <c r="I16" s="151">
        <v>24.78125</v>
      </c>
    </row>
    <row r="17" spans="1:9" s="132" customFormat="1" x14ac:dyDescent="0.35">
      <c r="A17" s="90" t="s">
        <v>41</v>
      </c>
      <c r="B17" s="90" t="s">
        <v>484</v>
      </c>
      <c r="C17" s="90" t="s">
        <v>365</v>
      </c>
      <c r="D17" s="90" t="s">
        <v>43</v>
      </c>
      <c r="E17" s="143" t="s">
        <v>61</v>
      </c>
      <c r="F17" s="140"/>
      <c r="G17" s="140"/>
      <c r="H17" s="140"/>
      <c r="I17" s="151">
        <v>524.203125</v>
      </c>
    </row>
    <row r="18" spans="1:9" s="132" customFormat="1" x14ac:dyDescent="0.35">
      <c r="A18" s="90" t="s">
        <v>41</v>
      </c>
      <c r="B18" s="90" t="s">
        <v>485</v>
      </c>
      <c r="C18" s="90" t="s">
        <v>366</v>
      </c>
      <c r="D18" s="90" t="s">
        <v>43</v>
      </c>
      <c r="E18" s="143" t="s">
        <v>62</v>
      </c>
      <c r="F18" s="140"/>
      <c r="G18" s="140"/>
      <c r="H18" s="140"/>
      <c r="I18" s="151">
        <v>524.203125</v>
      </c>
    </row>
    <row r="19" spans="1:9" s="132" customFormat="1" x14ac:dyDescent="0.35">
      <c r="A19" s="4" t="s">
        <v>39</v>
      </c>
      <c r="B19" s="4" t="s">
        <v>486</v>
      </c>
      <c r="C19" s="90" t="s">
        <v>78</v>
      </c>
      <c r="D19" s="4" t="s">
        <v>43</v>
      </c>
      <c r="E19" s="143" t="s">
        <v>61</v>
      </c>
      <c r="F19" s="140"/>
      <c r="G19" s="140"/>
      <c r="H19" s="140"/>
      <c r="I19" s="151">
        <v>93.984375</v>
      </c>
    </row>
    <row r="20" spans="1:9" s="132" customFormat="1" x14ac:dyDescent="0.35">
      <c r="A20" s="90" t="s">
        <v>39</v>
      </c>
      <c r="B20" s="90" t="s">
        <v>486</v>
      </c>
      <c r="C20" s="90" t="s">
        <v>78</v>
      </c>
      <c r="D20" s="21" t="s">
        <v>43</v>
      </c>
      <c r="E20" s="143" t="s">
        <v>62</v>
      </c>
      <c r="F20" s="140"/>
      <c r="G20" s="140"/>
      <c r="H20" s="140"/>
      <c r="I20" s="151">
        <v>109.84375</v>
      </c>
    </row>
    <row r="21" spans="1:9" s="132" customFormat="1" x14ac:dyDescent="0.35">
      <c r="A21" s="90" t="s">
        <v>40</v>
      </c>
      <c r="B21" s="90" t="s">
        <v>487</v>
      </c>
      <c r="C21" s="90" t="s">
        <v>78</v>
      </c>
      <c r="D21" s="90" t="s">
        <v>43</v>
      </c>
      <c r="E21" s="143" t="s">
        <v>61</v>
      </c>
      <c r="F21" s="140"/>
      <c r="G21" s="140"/>
      <c r="H21" s="140"/>
      <c r="I21" s="151">
        <v>331.984375</v>
      </c>
    </row>
    <row r="22" spans="1:9" s="132" customFormat="1" x14ac:dyDescent="0.35">
      <c r="A22" s="90" t="s">
        <v>40</v>
      </c>
      <c r="B22" s="90" t="s">
        <v>488</v>
      </c>
      <c r="C22" s="90" t="s">
        <v>364</v>
      </c>
      <c r="D22" s="21" t="s">
        <v>43</v>
      </c>
      <c r="E22" s="143" t="s">
        <v>62</v>
      </c>
      <c r="F22" s="140"/>
      <c r="G22" s="140"/>
      <c r="H22" s="140"/>
      <c r="I22" s="151">
        <v>453.125</v>
      </c>
    </row>
    <row r="23" spans="1:9" s="132" customFormat="1" x14ac:dyDescent="0.35">
      <c r="A23" s="90" t="s">
        <v>236</v>
      </c>
      <c r="B23" s="90" t="s">
        <v>489</v>
      </c>
      <c r="C23" s="90" t="s">
        <v>78</v>
      </c>
      <c r="D23" s="90" t="s">
        <v>245</v>
      </c>
      <c r="E23" s="142" t="s">
        <v>63</v>
      </c>
      <c r="F23" s="140"/>
      <c r="G23" s="140"/>
      <c r="H23" s="140"/>
      <c r="I23" s="151">
        <v>0.171875</v>
      </c>
    </row>
    <row r="24" spans="1:9" s="132" customFormat="1" x14ac:dyDescent="0.35">
      <c r="A24" s="90" t="s">
        <v>236</v>
      </c>
      <c r="B24" s="90" t="s">
        <v>490</v>
      </c>
      <c r="C24" s="90" t="s">
        <v>367</v>
      </c>
      <c r="D24" s="90" t="s">
        <v>245</v>
      </c>
      <c r="E24" s="142" t="s">
        <v>63</v>
      </c>
      <c r="F24" s="140"/>
      <c r="G24" s="140"/>
      <c r="H24" s="140"/>
      <c r="I24" s="151">
        <v>0.171875</v>
      </c>
    </row>
    <row r="25" spans="1:9" s="132" customFormat="1" x14ac:dyDescent="0.35">
      <c r="A25" s="90" t="s">
        <v>237</v>
      </c>
      <c r="B25" s="90" t="s">
        <v>491</v>
      </c>
      <c r="C25" s="90" t="s">
        <v>78</v>
      </c>
      <c r="D25" s="90" t="s">
        <v>242</v>
      </c>
      <c r="E25" s="142" t="s">
        <v>63</v>
      </c>
      <c r="F25" s="140"/>
      <c r="G25" s="140"/>
      <c r="H25" s="140"/>
      <c r="I25" s="151">
        <v>7.171875</v>
      </c>
    </row>
    <row r="26" spans="1:9" s="132" customFormat="1" x14ac:dyDescent="0.35">
      <c r="A26" s="90" t="s">
        <v>237</v>
      </c>
      <c r="B26" s="90" t="s">
        <v>492</v>
      </c>
      <c r="C26" s="90" t="s">
        <v>367</v>
      </c>
      <c r="D26" s="90" t="s">
        <v>242</v>
      </c>
      <c r="E26" s="142" t="s">
        <v>63</v>
      </c>
      <c r="F26" s="140"/>
      <c r="G26" s="140"/>
      <c r="H26" s="140"/>
      <c r="I26" s="151">
        <v>7.171875</v>
      </c>
    </row>
    <row r="27" spans="1:9" s="132" customFormat="1" x14ac:dyDescent="0.35">
      <c r="A27" s="90" t="s">
        <v>238</v>
      </c>
      <c r="B27" s="90" t="s">
        <v>493</v>
      </c>
      <c r="C27" s="90" t="s">
        <v>78</v>
      </c>
      <c r="D27" s="90" t="s">
        <v>242</v>
      </c>
      <c r="E27" s="142" t="s">
        <v>63</v>
      </c>
      <c r="F27" s="140"/>
      <c r="G27" s="140"/>
      <c r="H27" s="140"/>
      <c r="I27" s="151">
        <v>12.828125000000002</v>
      </c>
    </row>
    <row r="28" spans="1:9" s="132" customFormat="1" x14ac:dyDescent="0.35">
      <c r="A28" s="90" t="s">
        <v>238</v>
      </c>
      <c r="B28" s="90" t="s">
        <v>494</v>
      </c>
      <c r="C28" s="90" t="s">
        <v>367</v>
      </c>
      <c r="D28" s="90" t="s">
        <v>242</v>
      </c>
      <c r="E28" s="142" t="s">
        <v>63</v>
      </c>
      <c r="F28" s="140"/>
      <c r="G28" s="140"/>
      <c r="H28" s="140"/>
      <c r="I28" s="151">
        <v>12.828125000000002</v>
      </c>
    </row>
    <row r="29" spans="1:9" s="132" customFormat="1" x14ac:dyDescent="0.35">
      <c r="A29" s="90" t="s">
        <v>239</v>
      </c>
      <c r="B29" s="90" t="s">
        <v>495</v>
      </c>
      <c r="C29" s="90" t="s">
        <v>78</v>
      </c>
      <c r="D29" s="90" t="s">
        <v>242</v>
      </c>
      <c r="E29" s="142" t="s">
        <v>63</v>
      </c>
      <c r="F29" s="140"/>
      <c r="G29" s="140"/>
      <c r="H29" s="140"/>
      <c r="I29" s="151">
        <v>12.828125000000002</v>
      </c>
    </row>
    <row r="30" spans="1:9" s="132" customFormat="1" x14ac:dyDescent="0.35">
      <c r="A30" s="90" t="s">
        <v>239</v>
      </c>
      <c r="B30" s="90" t="s">
        <v>496</v>
      </c>
      <c r="C30" s="90" t="s">
        <v>367</v>
      </c>
      <c r="D30" s="90" t="s">
        <v>242</v>
      </c>
      <c r="E30" s="142" t="s">
        <v>63</v>
      </c>
      <c r="F30" s="140"/>
      <c r="G30" s="140"/>
      <c r="H30" s="140"/>
      <c r="I30" s="151">
        <v>12.828125000000002</v>
      </c>
    </row>
    <row r="31" spans="1:9" s="132" customFormat="1" x14ac:dyDescent="0.35">
      <c r="A31" s="90" t="s">
        <v>240</v>
      </c>
      <c r="B31" s="90" t="s">
        <v>497</v>
      </c>
      <c r="C31" s="90" t="s">
        <v>78</v>
      </c>
      <c r="D31" s="90" t="s">
        <v>242</v>
      </c>
      <c r="E31" s="142" t="s">
        <v>63</v>
      </c>
      <c r="F31" s="140"/>
      <c r="G31" s="140"/>
      <c r="H31" s="140"/>
      <c r="I31" s="151">
        <v>25.656250000000004</v>
      </c>
    </row>
    <row r="32" spans="1:9" s="132" customFormat="1" x14ac:dyDescent="0.35">
      <c r="A32" s="90" t="s">
        <v>240</v>
      </c>
      <c r="B32" s="90" t="s">
        <v>498</v>
      </c>
      <c r="C32" s="90" t="s">
        <v>367</v>
      </c>
      <c r="D32" s="90" t="s">
        <v>242</v>
      </c>
      <c r="E32" s="142" t="s">
        <v>63</v>
      </c>
      <c r="F32" s="140"/>
      <c r="G32" s="140"/>
      <c r="H32" s="140"/>
      <c r="I32" s="151">
        <v>25.656250000000004</v>
      </c>
    </row>
    <row r="33" spans="1:9" s="75" customFormat="1" ht="14.5" customHeight="1" x14ac:dyDescent="0.3">
      <c r="A33" s="144"/>
      <c r="B33" s="136"/>
      <c r="C33" s="134"/>
      <c r="D33" s="134"/>
      <c r="E33" s="134"/>
      <c r="F33" s="134"/>
      <c r="G33" s="134"/>
      <c r="H33" s="134"/>
      <c r="I33" s="76"/>
    </row>
    <row r="34" spans="1:9" ht="14.15" customHeight="1" x14ac:dyDescent="0.35">
      <c r="A34" s="144"/>
      <c r="B34" s="136"/>
      <c r="C34" s="134"/>
      <c r="D34" s="134"/>
      <c r="E34" s="134"/>
      <c r="F34" s="134"/>
      <c r="G34" s="134"/>
      <c r="H34" s="134"/>
    </row>
    <row r="35" spans="1:9" ht="16" x14ac:dyDescent="0.35">
      <c r="A35" s="144"/>
      <c r="B35" s="136"/>
      <c r="C35" s="134"/>
      <c r="D35" s="134"/>
      <c r="E35" s="134"/>
      <c r="F35" s="134"/>
      <c r="G35" s="134"/>
      <c r="H35" s="134"/>
    </row>
    <row r="36" spans="1:9" x14ac:dyDescent="0.35">
      <c r="A36" s="134"/>
      <c r="B36" s="136"/>
      <c r="C36" s="134"/>
      <c r="D36" s="134"/>
      <c r="E36" s="134"/>
      <c r="F36" s="134"/>
      <c r="G36" s="134"/>
      <c r="H36" s="134"/>
    </row>
    <row r="37" spans="1:9" x14ac:dyDescent="0.35">
      <c r="A37" s="134"/>
      <c r="B37" s="136"/>
      <c r="C37" s="134"/>
      <c r="D37" s="134"/>
      <c r="E37" s="134"/>
      <c r="F37" s="134"/>
      <c r="G37" s="134"/>
      <c r="H37" s="134"/>
    </row>
    <row r="38" spans="1:9" x14ac:dyDescent="0.35">
      <c r="A38" s="134"/>
      <c r="B38" s="136"/>
      <c r="C38" s="134"/>
      <c r="D38" s="134"/>
      <c r="E38" s="134"/>
      <c r="F38" s="134"/>
      <c r="G38" s="134"/>
      <c r="H38" s="134"/>
    </row>
    <row r="39" spans="1:9" x14ac:dyDescent="0.35">
      <c r="A39" s="134"/>
      <c r="B39" s="136"/>
      <c r="C39" s="134"/>
      <c r="D39" s="134"/>
      <c r="E39" s="134"/>
      <c r="F39" s="134"/>
      <c r="G39" s="134"/>
      <c r="H39" s="134"/>
    </row>
    <row r="40" spans="1:9" x14ac:dyDescent="0.35">
      <c r="A40" s="134"/>
      <c r="B40" s="136"/>
      <c r="C40" s="134"/>
      <c r="D40" s="134"/>
      <c r="E40" s="134"/>
      <c r="F40" s="134"/>
      <c r="G40" s="134"/>
      <c r="H40" s="134"/>
    </row>
    <row r="41" spans="1:9" x14ac:dyDescent="0.35">
      <c r="A41" s="134"/>
      <c r="B41" s="136"/>
      <c r="C41" s="134"/>
      <c r="D41" s="134"/>
      <c r="E41" s="134"/>
      <c r="F41" s="134"/>
      <c r="G41" s="134"/>
      <c r="H41" s="134"/>
    </row>
    <row r="42" spans="1:9" x14ac:dyDescent="0.35">
      <c r="A42" s="134"/>
      <c r="B42" s="136"/>
      <c r="C42" s="134"/>
      <c r="D42" s="134"/>
      <c r="E42" s="134"/>
      <c r="F42" s="134"/>
      <c r="G42" s="134"/>
      <c r="H42" s="134"/>
    </row>
    <row r="43" spans="1:9" x14ac:dyDescent="0.35">
      <c r="A43" s="134"/>
      <c r="B43" s="136"/>
      <c r="C43" s="134"/>
      <c r="D43" s="134"/>
      <c r="E43" s="134"/>
      <c r="F43" s="134"/>
      <c r="G43" s="134"/>
      <c r="H43" s="134"/>
    </row>
    <row r="44" spans="1:9" x14ac:dyDescent="0.35">
      <c r="A44" s="134"/>
      <c r="B44" s="136"/>
      <c r="C44" s="134"/>
      <c r="D44" s="134"/>
      <c r="E44" s="134"/>
      <c r="F44" s="134"/>
      <c r="G44" s="134"/>
      <c r="H44" s="134"/>
    </row>
    <row r="45" spans="1:9" x14ac:dyDescent="0.35">
      <c r="A45" s="134"/>
      <c r="B45" s="136"/>
      <c r="C45" s="134"/>
      <c r="D45" s="134"/>
      <c r="E45" s="134"/>
      <c r="F45" s="134"/>
      <c r="G45" s="134"/>
      <c r="H45" s="134"/>
    </row>
    <row r="46" spans="1:9" x14ac:dyDescent="0.35">
      <c r="A46" s="134"/>
      <c r="B46" s="136"/>
      <c r="C46" s="134"/>
      <c r="D46" s="134"/>
      <c r="E46" s="134"/>
      <c r="F46" s="134"/>
      <c r="G46" s="134"/>
      <c r="H46" s="134"/>
    </row>
    <row r="47" spans="1:9" x14ac:dyDescent="0.35">
      <c r="A47" s="134"/>
      <c r="B47" s="136"/>
      <c r="C47" s="134"/>
      <c r="D47" s="134"/>
      <c r="E47" s="134"/>
      <c r="F47" s="134"/>
      <c r="G47" s="134"/>
      <c r="H47" s="134"/>
    </row>
    <row r="48" spans="1:9" x14ac:dyDescent="0.35">
      <c r="A48" s="134"/>
      <c r="B48" s="136"/>
      <c r="C48" s="134"/>
      <c r="D48" s="134"/>
      <c r="E48" s="134"/>
      <c r="F48" s="134"/>
      <c r="G48" s="134"/>
      <c r="H48" s="134"/>
    </row>
    <row r="49" spans="1:8" x14ac:dyDescent="0.35">
      <c r="A49" s="134"/>
      <c r="B49" s="136"/>
      <c r="C49" s="134"/>
      <c r="D49" s="134"/>
      <c r="E49" s="134"/>
      <c r="F49" s="134"/>
      <c r="G49" s="134"/>
      <c r="H49" s="134"/>
    </row>
  </sheetData>
  <mergeCells count="11">
    <mergeCell ref="I3:I4"/>
    <mergeCell ref="F3:F4"/>
    <mergeCell ref="G3:G4"/>
    <mergeCell ref="A1:I1"/>
    <mergeCell ref="A3:A4"/>
    <mergeCell ref="B3:B4"/>
    <mergeCell ref="C3:C4"/>
    <mergeCell ref="D3:D4"/>
    <mergeCell ref="E3:E4"/>
    <mergeCell ref="A2:I2"/>
    <mergeCell ref="H3:H4"/>
  </mergeCells>
  <pageMargins left="0.7" right="0.7" top="0.75" bottom="0.75" header="0.3" footer="0.3"/>
  <pageSetup scale="57" orientation="landscape" r:id="rId1"/>
  <headerFooter>
    <oddFooter>&amp;LV29 10/1/2025&amp;C5</oddFooter>
  </headerFooter>
  <ignoredErrors>
    <ignoredError sqref="E5 E6:E8 E10:E11 E13:E16 E23:E32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F278-E56B-497B-B661-91A0059F4D19}">
  <sheetPr>
    <pageSetUpPr fitToPage="1"/>
  </sheetPr>
  <dimension ref="A1:E7"/>
  <sheetViews>
    <sheetView showGridLines="0" zoomScaleNormal="100" workbookViewId="0">
      <selection sqref="A1:E1"/>
    </sheetView>
  </sheetViews>
  <sheetFormatPr defaultRowHeight="14.5" x14ac:dyDescent="0.35"/>
  <cols>
    <col min="1" max="1" width="9.453125" customWidth="1"/>
    <col min="2" max="2" width="93.81640625" customWidth="1"/>
    <col min="3" max="5" width="11.54296875" customWidth="1"/>
    <col min="6" max="6" width="10.54296875" customWidth="1"/>
  </cols>
  <sheetData>
    <row r="1" spans="1:5" x14ac:dyDescent="0.35">
      <c r="A1" s="251" t="s">
        <v>262</v>
      </c>
      <c r="B1" s="252"/>
      <c r="C1" s="252"/>
      <c r="D1" s="252"/>
      <c r="E1" s="252"/>
    </row>
    <row r="2" spans="1:5" ht="15" customHeight="1" x14ac:dyDescent="0.35">
      <c r="A2" s="253" t="s">
        <v>14</v>
      </c>
      <c r="B2" s="253" t="s">
        <v>17</v>
      </c>
      <c r="C2" s="253" t="s">
        <v>151</v>
      </c>
      <c r="D2" s="253" t="s">
        <v>48</v>
      </c>
      <c r="E2" s="250" t="s">
        <v>261</v>
      </c>
    </row>
    <row r="3" spans="1:5" ht="27" customHeight="1" x14ac:dyDescent="0.35">
      <c r="A3" s="254"/>
      <c r="B3" s="254"/>
      <c r="C3" s="254"/>
      <c r="D3" s="254"/>
      <c r="E3" s="242"/>
    </row>
    <row r="4" spans="1:5" s="82" customFormat="1" ht="16.5" customHeight="1" x14ac:dyDescent="0.35">
      <c r="A4" s="79" t="s">
        <v>255</v>
      </c>
      <c r="B4" s="79" t="s">
        <v>270</v>
      </c>
      <c r="C4" s="80"/>
      <c r="D4" s="79" t="s">
        <v>251</v>
      </c>
      <c r="E4" s="81">
        <v>6.78</v>
      </c>
    </row>
    <row r="5" spans="1:5" s="82" customFormat="1" ht="16.5" customHeight="1" x14ac:dyDescent="0.35">
      <c r="A5" s="79" t="s">
        <v>256</v>
      </c>
      <c r="B5" s="79" t="s">
        <v>271</v>
      </c>
      <c r="C5" s="79"/>
      <c r="D5" s="79" t="s">
        <v>250</v>
      </c>
      <c r="E5" s="81">
        <v>189.84</v>
      </c>
    </row>
    <row r="6" spans="1:5" s="82" customFormat="1" ht="16.5" customHeight="1" x14ac:dyDescent="0.35">
      <c r="A6" s="79" t="s">
        <v>258</v>
      </c>
      <c r="B6" s="79" t="s">
        <v>272</v>
      </c>
      <c r="C6" s="19"/>
      <c r="D6" s="79" t="s">
        <v>257</v>
      </c>
      <c r="E6" s="81">
        <v>62.5</v>
      </c>
    </row>
    <row r="7" spans="1:5" s="82" customFormat="1" ht="16.5" customHeight="1" x14ac:dyDescent="0.35">
      <c r="A7" s="79" t="s">
        <v>258</v>
      </c>
      <c r="B7" s="79" t="s">
        <v>273</v>
      </c>
      <c r="C7" s="19" t="s">
        <v>73</v>
      </c>
      <c r="D7" s="79" t="s">
        <v>259</v>
      </c>
      <c r="E7" s="81">
        <v>406.26</v>
      </c>
    </row>
  </sheetData>
  <mergeCells count="6">
    <mergeCell ref="E2:E3"/>
    <mergeCell ref="A1:E1"/>
    <mergeCell ref="A2:A3"/>
    <mergeCell ref="B2:B3"/>
    <mergeCell ref="C2:C3"/>
    <mergeCell ref="D2:D3"/>
  </mergeCells>
  <printOptions gridLines="1"/>
  <pageMargins left="0.7" right="0.7" top="0.75" bottom="0.75" header="0.3" footer="0.3"/>
  <pageSetup scale="88" orientation="landscape" r:id="rId1"/>
  <headerFooter>
    <oddFooter>&amp;LV29 10/1/2025&amp;C6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17AE-0F63-441C-9C4C-A9FE31F253C0}">
  <sheetPr>
    <pageSetUpPr fitToPage="1"/>
  </sheetPr>
  <dimension ref="A1:F12"/>
  <sheetViews>
    <sheetView showGridLines="0" zoomScaleNormal="100" workbookViewId="0">
      <selection sqref="A1:E1"/>
    </sheetView>
  </sheetViews>
  <sheetFormatPr defaultRowHeight="14.5" x14ac:dyDescent="0.35"/>
  <cols>
    <col min="1" max="1" width="9.1796875" customWidth="1"/>
    <col min="2" max="2" width="89.26953125" customWidth="1"/>
    <col min="3" max="6" width="11.54296875" customWidth="1"/>
  </cols>
  <sheetData>
    <row r="1" spans="1:6" x14ac:dyDescent="0.35">
      <c r="A1" s="255" t="s">
        <v>379</v>
      </c>
      <c r="B1" s="256"/>
      <c r="C1" s="256"/>
      <c r="D1" s="256"/>
      <c r="E1" s="257"/>
      <c r="F1" s="148"/>
    </row>
    <row r="2" spans="1:6" x14ac:dyDescent="0.35">
      <c r="A2" s="253" t="s">
        <v>14</v>
      </c>
      <c r="B2" s="253" t="s">
        <v>17</v>
      </c>
      <c r="C2" s="253" t="s">
        <v>151</v>
      </c>
      <c r="D2" s="253" t="s">
        <v>48</v>
      </c>
      <c r="E2" s="250" t="s">
        <v>261</v>
      </c>
      <c r="F2" s="149"/>
    </row>
    <row r="3" spans="1:6" x14ac:dyDescent="0.35">
      <c r="A3" s="254"/>
      <c r="B3" s="254"/>
      <c r="C3" s="254"/>
      <c r="D3" s="254"/>
      <c r="E3" s="242"/>
      <c r="F3" s="149"/>
    </row>
    <row r="4" spans="1:6" s="82" customFormat="1" ht="16.5" customHeight="1" x14ac:dyDescent="0.35">
      <c r="A4" s="79" t="s">
        <v>28</v>
      </c>
      <c r="B4" s="79" t="s">
        <v>289</v>
      </c>
      <c r="C4" s="79" t="s">
        <v>141</v>
      </c>
      <c r="D4" s="79" t="s">
        <v>250</v>
      </c>
      <c r="E4" s="81">
        <v>493.72</v>
      </c>
      <c r="F4" s="146"/>
    </row>
    <row r="5" spans="1:6" s="82" customFormat="1" ht="16.5" customHeight="1" x14ac:dyDescent="0.35">
      <c r="A5" s="79" t="s">
        <v>29</v>
      </c>
      <c r="B5" s="79" t="s">
        <v>290</v>
      </c>
      <c r="C5" s="79" t="s">
        <v>268</v>
      </c>
      <c r="D5" s="79" t="s">
        <v>251</v>
      </c>
      <c r="E5" s="81">
        <v>29.09</v>
      </c>
      <c r="F5" s="146"/>
    </row>
    <row r="6" spans="1:6" s="82" customFormat="1" ht="16.5" customHeight="1" x14ac:dyDescent="0.35">
      <c r="A6" s="79" t="s">
        <v>29</v>
      </c>
      <c r="B6" s="79" t="s">
        <v>291</v>
      </c>
      <c r="C6" s="79" t="s">
        <v>141</v>
      </c>
      <c r="D6" s="79" t="s">
        <v>251</v>
      </c>
      <c r="E6" s="81">
        <v>37.909999999999997</v>
      </c>
      <c r="F6" s="146"/>
    </row>
    <row r="7" spans="1:6" s="82" customFormat="1" ht="16.5" customHeight="1" x14ac:dyDescent="0.35">
      <c r="A7" s="79" t="s">
        <v>29</v>
      </c>
      <c r="B7" s="79" t="s">
        <v>292</v>
      </c>
      <c r="C7" s="79" t="s">
        <v>106</v>
      </c>
      <c r="D7" s="79" t="s">
        <v>251</v>
      </c>
      <c r="E7" s="81">
        <v>38.159999999999997</v>
      </c>
      <c r="F7" s="146"/>
    </row>
    <row r="8" spans="1:6" s="82" customFormat="1" ht="16.5" customHeight="1" x14ac:dyDescent="0.35">
      <c r="A8" s="79" t="s">
        <v>253</v>
      </c>
      <c r="B8" s="79" t="s">
        <v>293</v>
      </c>
      <c r="C8" s="79" t="s">
        <v>106</v>
      </c>
      <c r="D8" s="79" t="s">
        <v>252</v>
      </c>
      <c r="E8" s="81">
        <v>98.12</v>
      </c>
      <c r="F8" s="146"/>
    </row>
    <row r="9" spans="1:6" s="82" customFormat="1" ht="16.5" customHeight="1" x14ac:dyDescent="0.35">
      <c r="A9" s="79" t="s">
        <v>254</v>
      </c>
      <c r="B9" s="79" t="s">
        <v>295</v>
      </c>
      <c r="C9" s="79" t="s">
        <v>106</v>
      </c>
      <c r="D9" s="79" t="s">
        <v>252</v>
      </c>
      <c r="E9" s="81">
        <v>137.35</v>
      </c>
      <c r="F9" s="146"/>
    </row>
    <row r="10" spans="1:6" s="82" customFormat="1" ht="16.5" customHeight="1" x14ac:dyDescent="0.35">
      <c r="A10" s="79" t="s">
        <v>28</v>
      </c>
      <c r="B10" s="79" t="s">
        <v>294</v>
      </c>
      <c r="C10" s="79" t="s">
        <v>73</v>
      </c>
      <c r="D10" s="79" t="s">
        <v>250</v>
      </c>
      <c r="E10" s="81">
        <v>392.46</v>
      </c>
      <c r="F10" s="146"/>
    </row>
    <row r="11" spans="1:6" s="82" customFormat="1" ht="16.5" customHeight="1" x14ac:dyDescent="0.35">
      <c r="A11" s="79" t="s">
        <v>28</v>
      </c>
      <c r="B11" s="79" t="s">
        <v>296</v>
      </c>
      <c r="C11" s="79" t="s">
        <v>73</v>
      </c>
      <c r="D11" s="79" t="s">
        <v>250</v>
      </c>
      <c r="E11" s="81">
        <v>549.4</v>
      </c>
      <c r="F11" s="146"/>
    </row>
    <row r="12" spans="1:6" s="82" customFormat="1" ht="16.5" customHeight="1" x14ac:dyDescent="0.35">
      <c r="A12" s="79" t="s">
        <v>42</v>
      </c>
      <c r="B12" s="79" t="s">
        <v>297</v>
      </c>
      <c r="C12" s="19" t="s">
        <v>73</v>
      </c>
      <c r="D12" s="19" t="s">
        <v>43</v>
      </c>
      <c r="E12" s="74">
        <v>915.66</v>
      </c>
      <c r="F12" s="147"/>
    </row>
  </sheetData>
  <mergeCells count="6">
    <mergeCell ref="A1:E1"/>
    <mergeCell ref="A2:A3"/>
    <mergeCell ref="B2:B3"/>
    <mergeCell ref="C2:C3"/>
    <mergeCell ref="D2:D3"/>
    <mergeCell ref="E2:E3"/>
  </mergeCells>
  <pageMargins left="0.7" right="0.7" top="0.75" bottom="0.75" header="0.3" footer="0.3"/>
  <pageSetup scale="92" orientation="landscape" r:id="rId1"/>
  <headerFooter>
    <oddFooter>&amp;LV29 10/1/2025&amp;C7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CCABE-8291-402C-A704-98906F127716}">
  <sheetPr>
    <pageSetUpPr fitToPage="1"/>
  </sheetPr>
  <dimension ref="A1:J20"/>
  <sheetViews>
    <sheetView showGridLines="0" zoomScaleNormal="100" workbookViewId="0">
      <selection sqref="A1:H1"/>
    </sheetView>
  </sheetViews>
  <sheetFormatPr defaultColWidth="8.81640625" defaultRowHeight="14.5" x14ac:dyDescent="0.35"/>
  <cols>
    <col min="1" max="1" width="7.81640625" style="83" customWidth="1"/>
    <col min="2" max="2" width="93" style="83" customWidth="1"/>
    <col min="3" max="7" width="11.54296875" style="83" customWidth="1"/>
    <col min="8" max="8" width="13" style="83" customWidth="1"/>
    <col min="9" max="16384" width="8.81640625" style="83"/>
  </cols>
  <sheetData>
    <row r="1" spans="1:10" ht="15.65" customHeight="1" x14ac:dyDescent="0.35">
      <c r="A1" s="262" t="s">
        <v>299</v>
      </c>
      <c r="B1" s="263"/>
      <c r="C1" s="263"/>
      <c r="D1" s="263"/>
      <c r="E1" s="263"/>
      <c r="F1" s="263"/>
      <c r="G1" s="263"/>
      <c r="H1" s="264"/>
    </row>
    <row r="2" spans="1:10" ht="14.5" customHeight="1" x14ac:dyDescent="0.35">
      <c r="A2" s="244" t="s">
        <v>298</v>
      </c>
      <c r="B2" s="245"/>
      <c r="C2" s="245"/>
      <c r="D2" s="245"/>
      <c r="E2" s="245"/>
      <c r="F2" s="245"/>
      <c r="G2" s="245"/>
      <c r="H2" s="246"/>
    </row>
    <row r="3" spans="1:10" ht="29.15" customHeight="1" x14ac:dyDescent="0.35">
      <c r="A3" s="265" t="s">
        <v>14</v>
      </c>
      <c r="B3" s="260" t="s">
        <v>17</v>
      </c>
      <c r="C3" s="265" t="s">
        <v>151</v>
      </c>
      <c r="D3" s="265" t="s">
        <v>48</v>
      </c>
      <c r="E3" s="260" t="s">
        <v>281</v>
      </c>
      <c r="F3" s="258" t="s">
        <v>225</v>
      </c>
      <c r="G3" s="258" t="s">
        <v>226</v>
      </c>
      <c r="H3" s="258" t="s">
        <v>274</v>
      </c>
    </row>
    <row r="4" spans="1:10" x14ac:dyDescent="0.35">
      <c r="A4" s="266"/>
      <c r="B4" s="261"/>
      <c r="C4" s="266"/>
      <c r="D4" s="266"/>
      <c r="E4" s="261"/>
      <c r="F4" s="259"/>
      <c r="G4" s="259"/>
      <c r="H4" s="259"/>
      <c r="I4" s="77"/>
      <c r="J4" s="77"/>
    </row>
    <row r="5" spans="1:10" ht="16.5" customHeight="1" x14ac:dyDescent="0.35">
      <c r="A5" s="10">
        <v>96156</v>
      </c>
      <c r="B5" s="25" t="s">
        <v>405</v>
      </c>
      <c r="C5" s="4" t="s">
        <v>73</v>
      </c>
      <c r="D5" s="4" t="s">
        <v>46</v>
      </c>
      <c r="E5" s="2">
        <v>128.58000000000001</v>
      </c>
      <c r="F5" s="85"/>
      <c r="G5" s="85"/>
      <c r="H5" s="84"/>
      <c r="I5" s="77"/>
      <c r="J5" s="77"/>
    </row>
    <row r="6" spans="1:10" ht="16.5" x14ac:dyDescent="0.35">
      <c r="A6" s="10">
        <v>96156</v>
      </c>
      <c r="B6" s="25" t="s">
        <v>406</v>
      </c>
      <c r="C6" s="4" t="s">
        <v>141</v>
      </c>
      <c r="D6" s="5" t="s">
        <v>46</v>
      </c>
      <c r="E6" s="2">
        <v>163.26</v>
      </c>
      <c r="F6" s="85"/>
      <c r="G6" s="85"/>
      <c r="H6" s="84"/>
    </row>
    <row r="7" spans="1:10" ht="16.5" customHeight="1" x14ac:dyDescent="0.35">
      <c r="A7" s="99" t="s">
        <v>33</v>
      </c>
      <c r="B7" s="25" t="s">
        <v>275</v>
      </c>
      <c r="C7" s="4"/>
      <c r="D7" s="4" t="s">
        <v>44</v>
      </c>
      <c r="E7" s="91">
        <v>21.43</v>
      </c>
      <c r="F7" s="85"/>
      <c r="G7" s="84"/>
      <c r="H7" s="84"/>
    </row>
    <row r="8" spans="1:10" ht="16.5" customHeight="1" x14ac:dyDescent="0.35">
      <c r="A8" s="99" t="s">
        <v>33</v>
      </c>
      <c r="B8" s="25" t="s">
        <v>276</v>
      </c>
      <c r="C8" s="4" t="s">
        <v>140</v>
      </c>
      <c r="D8" s="12" t="s">
        <v>44</v>
      </c>
      <c r="E8" s="91">
        <v>27.21</v>
      </c>
      <c r="F8" s="85"/>
      <c r="G8" s="84"/>
      <c r="H8" s="84"/>
    </row>
    <row r="9" spans="1:10" ht="16" customHeight="1" x14ac:dyDescent="0.35">
      <c r="A9" s="99" t="s">
        <v>33</v>
      </c>
      <c r="B9" s="25" t="s">
        <v>57</v>
      </c>
      <c r="C9" s="4" t="s">
        <v>73</v>
      </c>
      <c r="D9" s="12" t="s">
        <v>44</v>
      </c>
      <c r="E9" s="91">
        <v>22.5</v>
      </c>
      <c r="F9" s="85"/>
      <c r="G9" s="84"/>
      <c r="H9" s="84"/>
    </row>
    <row r="10" spans="1:10" ht="16.5" customHeight="1" x14ac:dyDescent="0.35">
      <c r="A10" s="99" t="s">
        <v>33</v>
      </c>
      <c r="B10" s="25" t="s">
        <v>58</v>
      </c>
      <c r="C10" s="12" t="s">
        <v>141</v>
      </c>
      <c r="D10" s="12" t="s">
        <v>44</v>
      </c>
      <c r="E10" s="91">
        <v>28.57</v>
      </c>
      <c r="F10" s="85"/>
      <c r="G10" s="84"/>
      <c r="H10" s="84"/>
    </row>
    <row r="11" spans="1:10" ht="16.5" customHeight="1" x14ac:dyDescent="0.35">
      <c r="A11" s="99" t="s">
        <v>27</v>
      </c>
      <c r="B11" s="25" t="s">
        <v>277</v>
      </c>
      <c r="C11" s="12"/>
      <c r="D11" s="12" t="s">
        <v>44</v>
      </c>
      <c r="E11" s="85"/>
      <c r="F11" s="91">
        <v>14.87</v>
      </c>
      <c r="G11" s="91">
        <v>12.01</v>
      </c>
      <c r="H11" s="91">
        <v>10.99</v>
      </c>
    </row>
    <row r="12" spans="1:10" ht="16.5" customHeight="1" x14ac:dyDescent="0.35">
      <c r="A12" s="99" t="s">
        <v>27</v>
      </c>
      <c r="B12" s="25" t="s">
        <v>278</v>
      </c>
      <c r="C12" s="12" t="s">
        <v>140</v>
      </c>
      <c r="D12" s="12" t="s">
        <v>44</v>
      </c>
      <c r="E12" s="85"/>
      <c r="F12" s="91">
        <v>20.28</v>
      </c>
      <c r="G12" s="91">
        <v>14.14</v>
      </c>
      <c r="H12" s="91">
        <v>12.67</v>
      </c>
    </row>
    <row r="13" spans="1:10" ht="16.5" customHeight="1" x14ac:dyDescent="0.35">
      <c r="A13" s="99" t="s">
        <v>27</v>
      </c>
      <c r="B13" s="25" t="s">
        <v>279</v>
      </c>
      <c r="C13" s="90" t="s">
        <v>73</v>
      </c>
      <c r="D13" s="90" t="s">
        <v>44</v>
      </c>
      <c r="E13" s="85"/>
      <c r="F13" s="91">
        <v>15.61</v>
      </c>
      <c r="G13" s="91">
        <v>12.61</v>
      </c>
      <c r="H13" s="91">
        <v>11.54</v>
      </c>
    </row>
    <row r="14" spans="1:10" ht="16.5" customHeight="1" x14ac:dyDescent="0.35">
      <c r="A14" s="99" t="s">
        <v>27</v>
      </c>
      <c r="B14" s="25" t="s">
        <v>280</v>
      </c>
      <c r="C14" s="90" t="s">
        <v>141</v>
      </c>
      <c r="D14" s="90" t="s">
        <v>44</v>
      </c>
      <c r="E14" s="85"/>
      <c r="F14" s="91">
        <v>21.29</v>
      </c>
      <c r="G14" s="91">
        <v>14.85</v>
      </c>
      <c r="H14" s="91">
        <v>13.3</v>
      </c>
    </row>
    <row r="15" spans="1:10" ht="16.5" customHeight="1" x14ac:dyDescent="0.35">
      <c r="A15" s="99" t="s">
        <v>27</v>
      </c>
      <c r="B15" s="25" t="s">
        <v>282</v>
      </c>
      <c r="C15" s="12" t="s">
        <v>70</v>
      </c>
      <c r="D15" s="12" t="s">
        <v>44</v>
      </c>
      <c r="E15" s="91">
        <v>2.4</v>
      </c>
      <c r="F15" s="85"/>
      <c r="G15" s="84"/>
      <c r="H15" s="84"/>
    </row>
    <row r="16" spans="1:10" ht="16.5" customHeight="1" x14ac:dyDescent="0.35">
      <c r="A16" s="99" t="s">
        <v>27</v>
      </c>
      <c r="B16" s="25" t="s">
        <v>283</v>
      </c>
      <c r="C16" s="12" t="s">
        <v>284</v>
      </c>
      <c r="D16" s="12" t="s">
        <v>44</v>
      </c>
      <c r="E16" s="91">
        <f>2.53*1.09</f>
        <v>2.7576999999999998</v>
      </c>
      <c r="F16" s="85"/>
      <c r="G16" s="84"/>
      <c r="H16" s="84"/>
    </row>
    <row r="17" spans="1:8" ht="16.5" customHeight="1" x14ac:dyDescent="0.35">
      <c r="A17" s="99" t="s">
        <v>27</v>
      </c>
      <c r="B17" s="90" t="s">
        <v>166</v>
      </c>
      <c r="C17" s="90" t="s">
        <v>285</v>
      </c>
      <c r="D17" s="90" t="s">
        <v>44</v>
      </c>
      <c r="E17" s="91">
        <f>E15*1.05</f>
        <v>2.52</v>
      </c>
      <c r="F17" s="85"/>
      <c r="G17" s="84"/>
      <c r="H17" s="84"/>
    </row>
    <row r="18" spans="1:8" ht="16.5" customHeight="1" x14ac:dyDescent="0.35">
      <c r="A18" s="99" t="s">
        <v>27</v>
      </c>
      <c r="B18" s="90" t="s">
        <v>167</v>
      </c>
      <c r="C18" s="90" t="s">
        <v>286</v>
      </c>
      <c r="D18" s="90" t="s">
        <v>44</v>
      </c>
      <c r="E18" s="91">
        <f>E16*1.05</f>
        <v>2.8955850000000001</v>
      </c>
      <c r="F18" s="85"/>
      <c r="G18" s="84"/>
      <c r="H18" s="84"/>
    </row>
    <row r="19" spans="1:8" ht="16.5" x14ac:dyDescent="0.35">
      <c r="A19" s="155" t="s">
        <v>404</v>
      </c>
      <c r="B19" s="101"/>
      <c r="C19" s="102"/>
      <c r="D19" s="5"/>
      <c r="E19" s="103"/>
      <c r="F19" s="5"/>
    </row>
    <row r="20" spans="1:8" x14ac:dyDescent="0.35">
      <c r="A20" s="97"/>
      <c r="B20" s="98"/>
    </row>
  </sheetData>
  <mergeCells count="10">
    <mergeCell ref="F3:F4"/>
    <mergeCell ref="G3:G4"/>
    <mergeCell ref="H3:H4"/>
    <mergeCell ref="A2:H2"/>
    <mergeCell ref="E3:E4"/>
    <mergeCell ref="A1:H1"/>
    <mergeCell ref="A3:A4"/>
    <mergeCell ref="B3:B4"/>
    <mergeCell ref="C3:C4"/>
    <mergeCell ref="D3:D4"/>
  </mergeCells>
  <pageMargins left="0.7" right="0.7" top="0.75" bottom="0.75" header="0.3" footer="0.3"/>
  <pageSetup scale="71" orientation="landscape" r:id="rId1"/>
  <headerFooter>
    <oddFooter>&amp;LV29 10/1/2025&amp;C8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8CB79-8FCB-49AC-9714-11C90CE2DC8E}">
  <sheetPr>
    <pageSetUpPr fitToPage="1"/>
  </sheetPr>
  <dimension ref="A1:G23"/>
  <sheetViews>
    <sheetView showGridLines="0" zoomScaleNormal="100" workbookViewId="0">
      <selection sqref="A1:F1"/>
    </sheetView>
  </sheetViews>
  <sheetFormatPr defaultColWidth="9.1796875" defaultRowHeight="14.5" x14ac:dyDescent="0.35"/>
  <cols>
    <col min="1" max="1" width="9.1796875" style="40" customWidth="1"/>
    <col min="2" max="2" width="71.453125" style="38" customWidth="1"/>
    <col min="3" max="3" width="50.81640625" style="38" customWidth="1"/>
    <col min="4" max="4" width="14.26953125" style="38" customWidth="1"/>
    <col min="5" max="6" width="9" style="38" customWidth="1"/>
    <col min="7" max="16384" width="9.1796875" style="38"/>
  </cols>
  <sheetData>
    <row r="1" spans="1:7" ht="15.5" x14ac:dyDescent="0.35">
      <c r="A1" s="244" t="s">
        <v>232</v>
      </c>
      <c r="B1" s="245"/>
      <c r="C1" s="245"/>
      <c r="D1" s="245"/>
      <c r="E1" s="245"/>
      <c r="F1" s="246"/>
    </row>
    <row r="2" spans="1:7" x14ac:dyDescent="0.35">
      <c r="A2" s="51" t="s">
        <v>14</v>
      </c>
      <c r="B2" s="52" t="s">
        <v>17</v>
      </c>
      <c r="C2" s="52" t="s">
        <v>179</v>
      </c>
      <c r="D2" s="52" t="s">
        <v>151</v>
      </c>
      <c r="E2" s="52" t="s">
        <v>48</v>
      </c>
      <c r="F2" s="53" t="s">
        <v>178</v>
      </c>
    </row>
    <row r="3" spans="1:7" s="67" customFormat="1" ht="16" customHeight="1" x14ac:dyDescent="0.35">
      <c r="A3" s="65">
        <v>90791</v>
      </c>
      <c r="B3" s="91" t="s">
        <v>183</v>
      </c>
      <c r="C3" s="65" t="s">
        <v>152</v>
      </c>
      <c r="D3" s="25" t="s">
        <v>136</v>
      </c>
      <c r="E3" s="124" t="s">
        <v>46</v>
      </c>
      <c r="F3" s="66">
        <v>150</v>
      </c>
    </row>
    <row r="4" spans="1:7" s="67" customFormat="1" ht="16" customHeight="1" x14ac:dyDescent="0.35">
      <c r="A4" s="57" t="s">
        <v>160</v>
      </c>
      <c r="B4" s="25" t="s">
        <v>260</v>
      </c>
      <c r="C4" s="68" t="s">
        <v>152</v>
      </c>
      <c r="D4" s="69"/>
      <c r="E4" s="124" t="s">
        <v>43</v>
      </c>
      <c r="F4" s="66">
        <v>225</v>
      </c>
    </row>
    <row r="5" spans="1:7" s="67" customFormat="1" ht="16.5" customHeight="1" x14ac:dyDescent="0.35">
      <c r="A5" s="57" t="s">
        <v>38</v>
      </c>
      <c r="B5" s="99" t="s">
        <v>300</v>
      </c>
      <c r="C5" s="65" t="s">
        <v>152</v>
      </c>
      <c r="D5" s="25" t="s">
        <v>288</v>
      </c>
      <c r="E5" s="157" t="s">
        <v>43</v>
      </c>
      <c r="F5" s="66">
        <v>300</v>
      </c>
    </row>
    <row r="6" spans="1:7" s="67" customFormat="1" ht="16.5" customHeight="1" x14ac:dyDescent="0.35">
      <c r="A6" s="267" t="s">
        <v>416</v>
      </c>
      <c r="B6" s="90" t="s">
        <v>31</v>
      </c>
      <c r="C6" s="65" t="s">
        <v>154</v>
      </c>
      <c r="D6" s="25" t="s">
        <v>153</v>
      </c>
      <c r="E6" s="124" t="s">
        <v>174</v>
      </c>
      <c r="F6" s="66">
        <v>2.1</v>
      </c>
    </row>
    <row r="7" spans="1:7" s="67" customFormat="1" ht="16.5" customHeight="1" x14ac:dyDescent="0.35">
      <c r="A7" s="268"/>
      <c r="B7" s="90" t="s">
        <v>32</v>
      </c>
      <c r="C7" s="65" t="s">
        <v>154</v>
      </c>
      <c r="D7" s="25" t="s">
        <v>153</v>
      </c>
      <c r="E7" s="124" t="s">
        <v>174</v>
      </c>
      <c r="F7" s="66">
        <v>2.1</v>
      </c>
    </row>
    <row r="8" spans="1:7" s="67" customFormat="1" ht="16.5" customHeight="1" x14ac:dyDescent="0.35">
      <c r="A8" s="268"/>
      <c r="B8" s="25" t="s">
        <v>184</v>
      </c>
      <c r="C8" s="25" t="s">
        <v>154</v>
      </c>
      <c r="D8" s="25" t="s">
        <v>155</v>
      </c>
      <c r="E8" s="25" t="s">
        <v>55</v>
      </c>
      <c r="F8" s="66">
        <v>900</v>
      </c>
    </row>
    <row r="9" spans="1:7" s="67" customFormat="1" ht="16.5" customHeight="1" x14ac:dyDescent="0.35">
      <c r="A9" s="268"/>
      <c r="B9" s="65" t="s">
        <v>185</v>
      </c>
      <c r="C9" s="65" t="s">
        <v>154</v>
      </c>
      <c r="D9" s="25" t="s">
        <v>156</v>
      </c>
      <c r="E9" s="25" t="s">
        <v>55</v>
      </c>
      <c r="F9" s="66">
        <v>600</v>
      </c>
    </row>
    <row r="10" spans="1:7" s="67" customFormat="1" ht="16.5" customHeight="1" x14ac:dyDescent="0.35">
      <c r="A10" s="268"/>
      <c r="B10" s="65" t="s">
        <v>186</v>
      </c>
      <c r="C10" s="65" t="s">
        <v>154</v>
      </c>
      <c r="D10" s="25" t="s">
        <v>157</v>
      </c>
      <c r="E10" s="25" t="s">
        <v>55</v>
      </c>
      <c r="F10" s="66">
        <v>300</v>
      </c>
    </row>
    <row r="11" spans="1:7" s="67" customFormat="1" ht="16.5" customHeight="1" x14ac:dyDescent="0.35">
      <c r="A11" s="269"/>
      <c r="B11" s="65" t="s">
        <v>187</v>
      </c>
      <c r="C11" s="65" t="s">
        <v>154</v>
      </c>
      <c r="D11" s="25" t="s">
        <v>65</v>
      </c>
      <c r="E11" s="25" t="s">
        <v>55</v>
      </c>
      <c r="F11" s="66">
        <v>900</v>
      </c>
    </row>
    <row r="12" spans="1:7" s="67" customFormat="1" ht="16.5" customHeight="1" x14ac:dyDescent="0.35">
      <c r="A12" s="267" t="s">
        <v>41</v>
      </c>
      <c r="B12" s="25" t="s">
        <v>331</v>
      </c>
      <c r="C12" s="70" t="s">
        <v>196</v>
      </c>
      <c r="D12" s="25"/>
      <c r="E12" s="25" t="s">
        <v>43</v>
      </c>
      <c r="F12" s="66">
        <v>496.95</v>
      </c>
      <c r="G12" s="104"/>
    </row>
    <row r="13" spans="1:7" s="67" customFormat="1" ht="16.5" customHeight="1" x14ac:dyDescent="0.35">
      <c r="A13" s="268"/>
      <c r="B13" s="25" t="s">
        <v>331</v>
      </c>
      <c r="C13" s="70" t="s">
        <v>158</v>
      </c>
      <c r="D13" s="25"/>
      <c r="E13" s="25" t="s">
        <v>43</v>
      </c>
      <c r="F13" s="66">
        <v>448.73</v>
      </c>
      <c r="G13" s="104"/>
    </row>
    <row r="14" spans="1:7" s="67" customFormat="1" ht="16.5" customHeight="1" x14ac:dyDescent="0.35">
      <c r="A14" s="269"/>
      <c r="B14" s="25" t="s">
        <v>331</v>
      </c>
      <c r="C14" s="70" t="s">
        <v>159</v>
      </c>
      <c r="D14" s="25"/>
      <c r="E14" s="25" t="s">
        <v>43</v>
      </c>
      <c r="F14" s="66">
        <v>547</v>
      </c>
      <c r="G14" s="104"/>
    </row>
    <row r="15" spans="1:7" s="39" customFormat="1" x14ac:dyDescent="0.35">
      <c r="A15" s="26"/>
      <c r="B15" s="126"/>
      <c r="C15" s="127"/>
      <c r="D15" s="128"/>
      <c r="E15" s="128"/>
      <c r="F15" s="129"/>
      <c r="G15" s="18"/>
    </row>
    <row r="16" spans="1:7" x14ac:dyDescent="0.35">
      <c r="A16" s="51" t="s">
        <v>64</v>
      </c>
      <c r="B16" s="56" t="s">
        <v>161</v>
      </c>
      <c r="C16" s="126"/>
      <c r="D16" s="130"/>
      <c r="E16" s="130"/>
      <c r="F16" s="129"/>
      <c r="G16" s="105"/>
    </row>
    <row r="17" spans="1:7" ht="16.5" customHeight="1" x14ac:dyDescent="0.35">
      <c r="A17" s="57" t="s">
        <v>74</v>
      </c>
      <c r="B17" s="58" t="s">
        <v>162</v>
      </c>
      <c r="C17" s="126"/>
      <c r="D17" s="130"/>
      <c r="E17" s="130"/>
      <c r="F17" s="129"/>
      <c r="G17" s="105"/>
    </row>
    <row r="18" spans="1:7" ht="16.5" customHeight="1" x14ac:dyDescent="0.35">
      <c r="A18" s="59" t="s">
        <v>75</v>
      </c>
      <c r="B18" s="60" t="s">
        <v>163</v>
      </c>
      <c r="C18" s="126"/>
      <c r="D18" s="130"/>
      <c r="E18" s="130"/>
      <c r="F18" s="129"/>
      <c r="G18" s="105"/>
    </row>
    <row r="19" spans="1:7" ht="16.5" customHeight="1" x14ac:dyDescent="0.35">
      <c r="A19" s="61" t="s">
        <v>76</v>
      </c>
      <c r="B19" s="62" t="s">
        <v>164</v>
      </c>
      <c r="C19" s="126"/>
      <c r="D19" s="130"/>
      <c r="E19" s="130"/>
      <c r="F19" s="129"/>
    </row>
    <row r="20" spans="1:7" ht="14.5" customHeight="1" x14ac:dyDescent="0.35">
      <c r="A20" s="64"/>
      <c r="B20" s="64"/>
      <c r="C20" s="64"/>
      <c r="D20" s="64"/>
      <c r="E20" s="64"/>
      <c r="F20" s="64"/>
    </row>
    <row r="21" spans="1:7" x14ac:dyDescent="0.35">
      <c r="A21" s="54"/>
      <c r="B21" s="55"/>
      <c r="C21" s="55"/>
      <c r="D21" s="55"/>
      <c r="E21" s="55"/>
      <c r="F21" s="55"/>
    </row>
    <row r="22" spans="1:7" x14ac:dyDescent="0.35">
      <c r="A22" s="49"/>
      <c r="B22" s="50"/>
      <c r="C22" s="50"/>
      <c r="D22" s="50"/>
      <c r="E22" s="50"/>
      <c r="F22" s="50"/>
    </row>
    <row r="23" spans="1:7" x14ac:dyDescent="0.35">
      <c r="B23" s="40"/>
    </row>
  </sheetData>
  <mergeCells count="3">
    <mergeCell ref="A6:A11"/>
    <mergeCell ref="A12:A14"/>
    <mergeCell ref="A1:F1"/>
  </mergeCells>
  <pageMargins left="0.7" right="0.7" top="0.75" bottom="0.75" header="0.3" footer="0.3"/>
  <pageSetup scale="75" orientation="landscape" r:id="rId1"/>
  <headerFooter>
    <oddFooter>&amp;L&amp;10V29 10/1/2025&amp;C9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74807-E0FD-40ED-966D-E2B9A7F3F704}">
  <sheetPr>
    <pageSetUpPr fitToPage="1"/>
  </sheetPr>
  <dimension ref="A1:J16"/>
  <sheetViews>
    <sheetView showGridLines="0" zoomScaleNormal="100" workbookViewId="0">
      <selection sqref="A1:E1"/>
    </sheetView>
  </sheetViews>
  <sheetFormatPr defaultRowHeight="14.5" x14ac:dyDescent="0.35"/>
  <cols>
    <col min="1" max="1" width="10.54296875" customWidth="1"/>
    <col min="2" max="2" width="63.1796875" customWidth="1"/>
    <col min="3" max="5" width="11.54296875" customWidth="1"/>
  </cols>
  <sheetData>
    <row r="1" spans="1:10" ht="15.5" x14ac:dyDescent="0.35">
      <c r="A1" s="274" t="s">
        <v>197</v>
      </c>
      <c r="B1" s="275"/>
      <c r="C1" s="275"/>
      <c r="D1" s="275"/>
      <c r="E1" s="276"/>
    </row>
    <row r="2" spans="1:10" s="5" customFormat="1" ht="15.5" x14ac:dyDescent="0.35">
      <c r="A2" s="270" t="s">
        <v>198</v>
      </c>
      <c r="B2" s="270"/>
      <c r="C2" s="270"/>
      <c r="D2" s="270"/>
      <c r="E2" s="270"/>
      <c r="F2" s="35"/>
      <c r="G2" s="18"/>
      <c r="H2" s="18"/>
      <c r="I2" s="9"/>
      <c r="J2" s="9"/>
    </row>
    <row r="3" spans="1:10" s="5" customFormat="1" ht="24.75" customHeight="1" x14ac:dyDescent="0.35">
      <c r="A3" s="29" t="s">
        <v>14</v>
      </c>
      <c r="B3" s="29" t="s">
        <v>17</v>
      </c>
      <c r="C3" s="29" t="s">
        <v>151</v>
      </c>
      <c r="D3" s="29" t="s">
        <v>48</v>
      </c>
      <c r="E3" s="34" t="s">
        <v>178</v>
      </c>
      <c r="F3" s="13"/>
      <c r="G3" s="13"/>
      <c r="H3" s="13"/>
      <c r="I3" s="13"/>
    </row>
    <row r="4" spans="1:10" ht="16.5" x14ac:dyDescent="0.35">
      <c r="A4" s="27" t="s">
        <v>170</v>
      </c>
      <c r="B4" s="27" t="s">
        <v>407</v>
      </c>
      <c r="C4" s="72"/>
      <c r="D4" s="28" t="s">
        <v>174</v>
      </c>
      <c r="E4" s="42">
        <v>12.91</v>
      </c>
    </row>
    <row r="5" spans="1:10" x14ac:dyDescent="0.35">
      <c r="A5" s="27" t="s">
        <v>170</v>
      </c>
      <c r="B5" s="27" t="s">
        <v>175</v>
      </c>
      <c r="C5" s="72" t="s">
        <v>70</v>
      </c>
      <c r="D5" s="28" t="s">
        <v>174</v>
      </c>
      <c r="E5" s="42">
        <v>3.23</v>
      </c>
    </row>
    <row r="6" spans="1:10" ht="16.5" x14ac:dyDescent="0.35">
      <c r="A6" s="27" t="s">
        <v>171</v>
      </c>
      <c r="B6" s="27" t="s">
        <v>408</v>
      </c>
      <c r="C6" s="72"/>
      <c r="D6" s="28" t="s">
        <v>174</v>
      </c>
      <c r="E6" s="42">
        <v>12.91</v>
      </c>
    </row>
    <row r="7" spans="1:10" x14ac:dyDescent="0.35">
      <c r="A7" s="27" t="s">
        <v>171</v>
      </c>
      <c r="B7" s="27" t="s">
        <v>246</v>
      </c>
      <c r="C7" s="72" t="s">
        <v>70</v>
      </c>
      <c r="D7" s="28" t="s">
        <v>174</v>
      </c>
      <c r="E7" s="42">
        <v>3.23</v>
      </c>
    </row>
    <row r="8" spans="1:10" x14ac:dyDescent="0.35">
      <c r="A8" s="27" t="s">
        <v>172</v>
      </c>
      <c r="B8" s="27" t="s">
        <v>176</v>
      </c>
      <c r="C8" s="72"/>
      <c r="D8" s="28" t="s">
        <v>174</v>
      </c>
      <c r="E8" s="42">
        <v>7.8</v>
      </c>
      <c r="F8" s="30"/>
    </row>
    <row r="9" spans="1:10" x14ac:dyDescent="0.35">
      <c r="A9" s="27" t="s">
        <v>173</v>
      </c>
      <c r="B9" s="27" t="s">
        <v>177</v>
      </c>
      <c r="C9" s="72"/>
      <c r="D9" s="28" t="s">
        <v>174</v>
      </c>
      <c r="E9" s="42">
        <v>3.9</v>
      </c>
      <c r="F9" s="30"/>
    </row>
    <row r="10" spans="1:10" ht="43.5" x14ac:dyDescent="0.35">
      <c r="A10" s="37">
        <v>99367</v>
      </c>
      <c r="B10" s="27" t="s">
        <v>180</v>
      </c>
      <c r="C10" s="71"/>
      <c r="D10" s="28" t="s">
        <v>181</v>
      </c>
      <c r="E10" s="42">
        <v>9.86</v>
      </c>
      <c r="F10" s="36"/>
    </row>
    <row r="11" spans="1:10" ht="43.5" x14ac:dyDescent="0.35">
      <c r="A11" s="37">
        <v>99368</v>
      </c>
      <c r="B11" s="27" t="s">
        <v>182</v>
      </c>
      <c r="C11" s="71"/>
      <c r="D11" s="28" t="s">
        <v>181</v>
      </c>
      <c r="E11" s="42">
        <v>9.86</v>
      </c>
      <c r="F11" s="36"/>
    </row>
    <row r="12" spans="1:10" ht="70.5" customHeight="1" x14ac:dyDescent="0.35">
      <c r="A12" s="271" t="s">
        <v>409</v>
      </c>
      <c r="B12" s="272"/>
      <c r="C12" s="272"/>
      <c r="D12" s="272"/>
      <c r="E12" s="273"/>
      <c r="F12" s="30"/>
    </row>
    <row r="14" spans="1:10" x14ac:dyDescent="0.35">
      <c r="F14" s="30"/>
    </row>
    <row r="15" spans="1:10" x14ac:dyDescent="0.35">
      <c r="A15" s="41"/>
      <c r="F15" s="30"/>
    </row>
    <row r="16" spans="1:10" x14ac:dyDescent="0.35">
      <c r="F16" s="30"/>
    </row>
  </sheetData>
  <mergeCells count="3">
    <mergeCell ref="A2:E2"/>
    <mergeCell ref="A12:E12"/>
    <mergeCell ref="A1:E1"/>
  </mergeCells>
  <pageMargins left="0.7" right="0.7" top="0.75" bottom="0.75" header="0.3" footer="0.3"/>
  <pageSetup orientation="landscape" r:id="rId1"/>
  <headerFooter>
    <oddFooter xml:space="preserve">&amp;L&amp;10V29 10/1/2025&amp;C10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8301-2F38-4477-8239-8295FF426C3E}">
  <sheetPr>
    <pageSetUpPr fitToPage="1"/>
  </sheetPr>
  <dimension ref="A1:G42"/>
  <sheetViews>
    <sheetView showGridLines="0" zoomScale="88" zoomScaleNormal="88" workbookViewId="0">
      <selection sqref="A1:C1"/>
    </sheetView>
  </sheetViews>
  <sheetFormatPr defaultColWidth="9.1796875" defaultRowHeight="14.5" x14ac:dyDescent="0.35"/>
  <cols>
    <col min="1" max="1" width="4.1796875" style="9" bestFit="1" customWidth="1"/>
    <col min="2" max="2" width="69" style="9" customWidth="1"/>
    <col min="3" max="3" width="132.1796875" style="9" bestFit="1" customWidth="1"/>
    <col min="4" max="16384" width="9.1796875" style="9"/>
  </cols>
  <sheetData>
    <row r="1" spans="1:7" ht="18.5" x14ac:dyDescent="0.45">
      <c r="A1" s="277" t="s">
        <v>231</v>
      </c>
      <c r="B1" s="277"/>
      <c r="C1" s="277"/>
      <c r="E1" s="17"/>
      <c r="F1" s="17"/>
      <c r="G1" s="17"/>
    </row>
    <row r="2" spans="1:7" x14ac:dyDescent="0.35">
      <c r="A2" s="10" t="s">
        <v>136</v>
      </c>
      <c r="B2" s="90" t="s">
        <v>137</v>
      </c>
      <c r="C2" s="4" t="s">
        <v>138</v>
      </c>
      <c r="E2" s="17"/>
      <c r="F2" s="17"/>
      <c r="G2" s="17"/>
    </row>
    <row r="3" spans="1:7" x14ac:dyDescent="0.35">
      <c r="A3" s="10" t="s">
        <v>91</v>
      </c>
      <c r="B3" s="90" t="s">
        <v>92</v>
      </c>
      <c r="C3" s="4" t="s">
        <v>93</v>
      </c>
      <c r="E3" s="17"/>
      <c r="F3" s="17"/>
      <c r="G3" s="17"/>
    </row>
    <row r="4" spans="1:7" x14ac:dyDescent="0.35">
      <c r="A4" s="10" t="s">
        <v>94</v>
      </c>
      <c r="B4" s="90" t="s">
        <v>95</v>
      </c>
      <c r="C4" s="4" t="s">
        <v>96</v>
      </c>
      <c r="E4" s="17"/>
      <c r="F4" s="17"/>
      <c r="G4" s="17"/>
    </row>
    <row r="5" spans="1:7" x14ac:dyDescent="0.35">
      <c r="A5" s="10" t="s">
        <v>135</v>
      </c>
      <c r="B5" s="90" t="s">
        <v>133</v>
      </c>
      <c r="C5" s="4" t="s">
        <v>134</v>
      </c>
      <c r="E5" s="17"/>
      <c r="F5" s="17"/>
      <c r="G5" s="17"/>
    </row>
    <row r="6" spans="1:7" x14ac:dyDescent="0.35">
      <c r="A6" s="10" t="s">
        <v>77</v>
      </c>
      <c r="B6" s="90" t="s">
        <v>131</v>
      </c>
      <c r="C6" s="4" t="s">
        <v>132</v>
      </c>
      <c r="E6" s="17"/>
      <c r="F6" s="17"/>
      <c r="G6" s="17"/>
    </row>
    <row r="7" spans="1:7" s="13" customFormat="1" x14ac:dyDescent="0.35">
      <c r="A7" s="93">
        <v>95</v>
      </c>
      <c r="B7" s="90" t="s">
        <v>248</v>
      </c>
      <c r="C7" s="220" t="s">
        <v>460</v>
      </c>
      <c r="E7" s="1"/>
      <c r="F7" s="1"/>
      <c r="G7" s="1"/>
    </row>
    <row r="8" spans="1:7" x14ac:dyDescent="0.35">
      <c r="A8" s="10" t="s">
        <v>97</v>
      </c>
      <c r="B8" s="90" t="s">
        <v>98</v>
      </c>
      <c r="C8" s="4" t="s">
        <v>99</v>
      </c>
      <c r="E8" s="17"/>
      <c r="F8" s="17"/>
      <c r="G8" s="17"/>
    </row>
    <row r="9" spans="1:7" x14ac:dyDescent="0.35">
      <c r="A9" s="10" t="s">
        <v>65</v>
      </c>
      <c r="B9" s="90" t="s">
        <v>100</v>
      </c>
      <c r="C9" s="4" t="s">
        <v>101</v>
      </c>
      <c r="E9" s="17"/>
      <c r="F9" s="17"/>
      <c r="G9" s="17"/>
    </row>
    <row r="10" spans="1:7" x14ac:dyDescent="0.35">
      <c r="A10" s="10" t="s">
        <v>102</v>
      </c>
      <c r="B10" s="90" t="s">
        <v>103</v>
      </c>
      <c r="C10" s="4" t="s">
        <v>104</v>
      </c>
      <c r="E10" s="17"/>
      <c r="F10" s="17"/>
      <c r="G10" s="17"/>
    </row>
    <row r="11" spans="1:7" s="224" customFormat="1" x14ac:dyDescent="0.35">
      <c r="A11" s="223" t="s">
        <v>66</v>
      </c>
      <c r="B11" s="191" t="s">
        <v>191</v>
      </c>
      <c r="C11" s="191" t="s">
        <v>199</v>
      </c>
      <c r="E11" s="225"/>
      <c r="F11" s="225"/>
      <c r="G11" s="225"/>
    </row>
    <row r="12" spans="1:7" x14ac:dyDescent="0.35">
      <c r="A12" s="10" t="s">
        <v>66</v>
      </c>
      <c r="B12" s="90" t="s">
        <v>191</v>
      </c>
      <c r="C12" s="4" t="s">
        <v>500</v>
      </c>
      <c r="E12" s="17"/>
      <c r="F12" s="17"/>
      <c r="G12" s="17"/>
    </row>
    <row r="13" spans="1:7" x14ac:dyDescent="0.35">
      <c r="A13" s="10" t="s">
        <v>105</v>
      </c>
      <c r="B13" s="90" t="s">
        <v>192</v>
      </c>
      <c r="C13" s="4" t="s">
        <v>188</v>
      </c>
      <c r="E13" s="17"/>
      <c r="F13" s="17"/>
      <c r="G13" s="17"/>
    </row>
    <row r="14" spans="1:7" x14ac:dyDescent="0.35">
      <c r="A14" s="10" t="s">
        <v>106</v>
      </c>
      <c r="B14" s="90" t="s">
        <v>107</v>
      </c>
      <c r="C14" s="4" t="s">
        <v>108</v>
      </c>
      <c r="E14" s="17"/>
      <c r="F14" s="17"/>
      <c r="G14" s="17"/>
    </row>
    <row r="15" spans="1:7" x14ac:dyDescent="0.35">
      <c r="A15" s="10" t="s">
        <v>106</v>
      </c>
      <c r="B15" s="90" t="s">
        <v>107</v>
      </c>
      <c r="C15" s="4" t="s">
        <v>109</v>
      </c>
      <c r="E15" s="17"/>
      <c r="F15" s="17"/>
      <c r="G15" s="17"/>
    </row>
    <row r="16" spans="1:7" x14ac:dyDescent="0.35">
      <c r="A16" s="4" t="s">
        <v>106</v>
      </c>
      <c r="B16" s="90" t="s">
        <v>107</v>
      </c>
      <c r="C16" s="10" t="s">
        <v>332</v>
      </c>
    </row>
    <row r="17" spans="1:7" x14ac:dyDescent="0.35">
      <c r="A17" s="10" t="s">
        <v>106</v>
      </c>
      <c r="B17" s="90" t="s">
        <v>107</v>
      </c>
      <c r="C17" s="4" t="s">
        <v>265</v>
      </c>
      <c r="E17" s="17"/>
      <c r="F17" s="17"/>
      <c r="G17" s="17"/>
    </row>
    <row r="18" spans="1:7" x14ac:dyDescent="0.35">
      <c r="A18" s="10" t="s">
        <v>67</v>
      </c>
      <c r="B18" s="90" t="s">
        <v>110</v>
      </c>
      <c r="C18" s="4" t="s">
        <v>111</v>
      </c>
      <c r="E18" s="17"/>
      <c r="F18" s="17"/>
      <c r="G18" s="17"/>
    </row>
    <row r="19" spans="1:7" x14ac:dyDescent="0.35">
      <c r="A19" s="10" t="s">
        <v>68</v>
      </c>
      <c r="B19" s="90" t="s">
        <v>114</v>
      </c>
      <c r="C19" s="4" t="s">
        <v>113</v>
      </c>
      <c r="E19" s="17"/>
      <c r="F19" s="17"/>
      <c r="G19" s="17"/>
    </row>
    <row r="20" spans="1:7" x14ac:dyDescent="0.35">
      <c r="A20" s="10" t="s">
        <v>69</v>
      </c>
      <c r="B20" s="90" t="s">
        <v>112</v>
      </c>
      <c r="C20" s="4" t="s">
        <v>115</v>
      </c>
      <c r="E20" s="17"/>
      <c r="F20" s="17"/>
      <c r="G20" s="17"/>
    </row>
    <row r="21" spans="1:7" x14ac:dyDescent="0.35">
      <c r="A21" s="10" t="s">
        <v>116</v>
      </c>
      <c r="B21" s="90" t="s">
        <v>195</v>
      </c>
      <c r="C21" s="4" t="s">
        <v>505</v>
      </c>
      <c r="E21" s="17"/>
      <c r="F21" s="17"/>
      <c r="G21" s="17"/>
    </row>
    <row r="22" spans="1:7" x14ac:dyDescent="0.35">
      <c r="A22" s="10" t="s">
        <v>70</v>
      </c>
      <c r="B22" s="90" t="s">
        <v>117</v>
      </c>
      <c r="C22" s="4" t="s">
        <v>118</v>
      </c>
      <c r="E22" s="17"/>
      <c r="F22" s="17"/>
      <c r="G22" s="17"/>
    </row>
    <row r="23" spans="1:7" x14ac:dyDescent="0.35">
      <c r="A23" s="10" t="s">
        <v>71</v>
      </c>
      <c r="B23" s="90" t="s">
        <v>119</v>
      </c>
      <c r="C23" s="4" t="s">
        <v>120</v>
      </c>
      <c r="E23" s="17"/>
      <c r="F23" s="17"/>
      <c r="G23" s="17"/>
    </row>
    <row r="24" spans="1:7" x14ac:dyDescent="0.35">
      <c r="A24" s="10" t="s">
        <v>72</v>
      </c>
      <c r="B24" s="90" t="s">
        <v>121</v>
      </c>
      <c r="C24" s="4" t="s">
        <v>120</v>
      </c>
      <c r="E24" s="17"/>
      <c r="F24" s="17"/>
      <c r="G24" s="17"/>
    </row>
    <row r="25" spans="1:7" x14ac:dyDescent="0.35">
      <c r="A25" s="10" t="s">
        <v>241</v>
      </c>
      <c r="B25" s="90" t="s">
        <v>244</v>
      </c>
      <c r="C25" s="4" t="s">
        <v>263</v>
      </c>
      <c r="E25" s="17"/>
      <c r="F25" s="17"/>
      <c r="G25" s="17"/>
    </row>
    <row r="26" spans="1:7" s="18" customFormat="1" x14ac:dyDescent="0.35">
      <c r="A26" s="32" t="s">
        <v>147</v>
      </c>
      <c r="B26" s="33" t="s">
        <v>148</v>
      </c>
      <c r="C26" s="25" t="s">
        <v>189</v>
      </c>
      <c r="E26" s="31"/>
      <c r="F26" s="31"/>
      <c r="G26" s="31"/>
    </row>
    <row r="27" spans="1:7" x14ac:dyDescent="0.35">
      <c r="A27" s="10" t="s">
        <v>122</v>
      </c>
      <c r="B27" s="90" t="s">
        <v>123</v>
      </c>
      <c r="C27" s="4" t="s">
        <v>124</v>
      </c>
      <c r="E27" s="17"/>
      <c r="F27" s="17"/>
      <c r="G27" s="17"/>
    </row>
    <row r="28" spans="1:7" x14ac:dyDescent="0.35">
      <c r="A28" s="10" t="s">
        <v>73</v>
      </c>
      <c r="B28" s="90" t="s">
        <v>125</v>
      </c>
      <c r="C28" s="4" t="s">
        <v>200</v>
      </c>
      <c r="E28" s="17"/>
      <c r="F28" s="17"/>
      <c r="G28" s="17"/>
    </row>
    <row r="29" spans="1:7" x14ac:dyDescent="0.35">
      <c r="A29" s="10" t="s">
        <v>73</v>
      </c>
      <c r="B29" s="90" t="s">
        <v>125</v>
      </c>
      <c r="C29" s="4" t="s">
        <v>126</v>
      </c>
      <c r="E29" s="17"/>
      <c r="F29" s="17"/>
      <c r="G29" s="17"/>
    </row>
    <row r="30" spans="1:7" x14ac:dyDescent="0.35">
      <c r="A30" s="10" t="s">
        <v>73</v>
      </c>
      <c r="B30" s="90" t="s">
        <v>125</v>
      </c>
      <c r="C30" s="4" t="s">
        <v>201</v>
      </c>
      <c r="E30" s="17"/>
      <c r="F30" s="17"/>
      <c r="G30" s="17"/>
    </row>
    <row r="31" spans="1:7" x14ac:dyDescent="0.35">
      <c r="A31" s="10" t="s">
        <v>73</v>
      </c>
      <c r="B31" s="90" t="s">
        <v>125</v>
      </c>
      <c r="C31" s="4" t="s">
        <v>202</v>
      </c>
      <c r="E31" s="17"/>
      <c r="F31" s="17"/>
      <c r="G31" s="17"/>
    </row>
    <row r="32" spans="1:7" x14ac:dyDescent="0.35">
      <c r="A32" s="10" t="s">
        <v>73</v>
      </c>
      <c r="B32" s="90" t="s">
        <v>125</v>
      </c>
      <c r="C32" s="90" t="s">
        <v>190</v>
      </c>
      <c r="E32" s="17"/>
      <c r="F32" s="17"/>
      <c r="G32" s="17"/>
    </row>
    <row r="33" spans="1:7" x14ac:dyDescent="0.35">
      <c r="A33" s="93" t="s">
        <v>73</v>
      </c>
      <c r="B33" s="90" t="s">
        <v>125</v>
      </c>
      <c r="C33" s="90" t="s">
        <v>214</v>
      </c>
      <c r="E33" s="17"/>
      <c r="F33" s="17"/>
      <c r="G33" s="17"/>
    </row>
    <row r="34" spans="1:7" x14ac:dyDescent="0.35">
      <c r="A34" s="93" t="s">
        <v>73</v>
      </c>
      <c r="B34" s="90" t="s">
        <v>125</v>
      </c>
      <c r="C34" s="90" t="s">
        <v>267</v>
      </c>
      <c r="E34" s="17"/>
      <c r="F34" s="17"/>
      <c r="G34" s="17"/>
    </row>
    <row r="35" spans="1:7" x14ac:dyDescent="0.35">
      <c r="A35" s="93" t="s">
        <v>73</v>
      </c>
      <c r="B35" s="90" t="s">
        <v>125</v>
      </c>
      <c r="C35" s="90" t="s">
        <v>266</v>
      </c>
      <c r="E35" s="17"/>
      <c r="F35" s="17"/>
      <c r="G35" s="17"/>
    </row>
    <row r="36" spans="1:7" x14ac:dyDescent="0.35">
      <c r="A36" s="93" t="s">
        <v>73</v>
      </c>
      <c r="B36" s="90" t="s">
        <v>125</v>
      </c>
      <c r="C36" s="90" t="s">
        <v>334</v>
      </c>
      <c r="E36" s="17"/>
      <c r="F36" s="17"/>
      <c r="G36" s="17"/>
    </row>
    <row r="37" spans="1:7" x14ac:dyDescent="0.35">
      <c r="A37" s="93" t="s">
        <v>73</v>
      </c>
      <c r="B37" s="90" t="s">
        <v>125</v>
      </c>
      <c r="C37" s="90" t="s">
        <v>333</v>
      </c>
      <c r="E37" s="17"/>
      <c r="F37" s="17"/>
      <c r="G37" s="17"/>
    </row>
    <row r="38" spans="1:7" x14ac:dyDescent="0.35">
      <c r="A38" s="93" t="s">
        <v>78</v>
      </c>
      <c r="B38" s="90" t="s">
        <v>499</v>
      </c>
      <c r="C38" s="90" t="s">
        <v>127</v>
      </c>
      <c r="E38" s="17"/>
      <c r="F38" s="17"/>
      <c r="G38" s="17"/>
    </row>
    <row r="39" spans="1:7" x14ac:dyDescent="0.35">
      <c r="A39" s="10" t="s">
        <v>337</v>
      </c>
      <c r="B39" s="90" t="s">
        <v>376</v>
      </c>
      <c r="C39" s="4" t="s">
        <v>128</v>
      </c>
      <c r="E39" s="17"/>
      <c r="F39" s="17"/>
      <c r="G39" s="17"/>
    </row>
    <row r="40" spans="1:7" x14ac:dyDescent="0.35">
      <c r="A40" s="10" t="s">
        <v>346</v>
      </c>
      <c r="B40" s="90" t="s">
        <v>349</v>
      </c>
      <c r="C40" s="4" t="s">
        <v>351</v>
      </c>
      <c r="E40" s="17"/>
      <c r="F40" s="17"/>
      <c r="G40" s="17"/>
    </row>
    <row r="41" spans="1:7" x14ac:dyDescent="0.35">
      <c r="A41" s="10" t="s">
        <v>347</v>
      </c>
      <c r="B41" s="90" t="s">
        <v>348</v>
      </c>
      <c r="C41" s="4" t="s">
        <v>350</v>
      </c>
      <c r="E41" s="17"/>
      <c r="F41" s="17"/>
      <c r="G41" s="17"/>
    </row>
    <row r="42" spans="1:7" x14ac:dyDescent="0.35">
      <c r="A42" s="10" t="s">
        <v>140</v>
      </c>
      <c r="B42" s="90" t="s">
        <v>146</v>
      </c>
      <c r="C42" s="4" t="s">
        <v>335</v>
      </c>
      <c r="E42" s="17"/>
      <c r="F42" s="17"/>
      <c r="G42" s="17"/>
    </row>
  </sheetData>
  <mergeCells count="1">
    <mergeCell ref="A1:C1"/>
  </mergeCells>
  <pageMargins left="0.7" right="0.7" top="0.75" bottom="0.75" header="0.3" footer="0.3"/>
  <pageSetup scale="63" orientation="landscape" r:id="rId1"/>
  <headerFooter>
    <oddFooter>&amp;L&amp;10V29 10/1/2025
&amp;C11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CPT</vt:lpstr>
      <vt:lpstr>HCPCS</vt:lpstr>
      <vt:lpstr>HCPCS SUD Temporary</vt:lpstr>
      <vt:lpstr>Adult SMI</vt:lpstr>
      <vt:lpstr>Adult Crisis Services</vt:lpstr>
      <vt:lpstr>MHR Redesign</vt:lpstr>
      <vt:lpstr>Provider Specific Rates</vt:lpstr>
      <vt:lpstr>CSoC Specific Services</vt:lpstr>
      <vt:lpstr>Modifiers</vt:lpstr>
      <vt:lpstr>'Adult SMI'!Print_Area</vt:lpstr>
      <vt:lpstr>CPT!Print_Area</vt:lpstr>
      <vt:lpstr>'CSoC Specific Services'!Print_Area</vt:lpstr>
      <vt:lpstr>HCPCS!Print_Area</vt:lpstr>
      <vt:lpstr>'HCPCS SUD Temporary'!Print_Area</vt:lpstr>
      <vt:lpstr>'MHR Redesign'!Print_Area</vt:lpstr>
      <vt:lpstr>Modifiers!Print_Area</vt:lpstr>
      <vt:lpstr>'Provider Specific Rates'!Print_Area</vt:lpstr>
      <vt:lpstr>'Adult SMI'!Print_Titles</vt:lpstr>
      <vt:lpstr>CPT!Print_Titles</vt:lpstr>
      <vt:lpstr>HCPCS!Print_Titles</vt:lpstr>
      <vt:lpstr>Modifiers!Print_Titles</vt:lpstr>
      <vt:lpstr>'Provider Specific Rates'!Print_Titles</vt:lpstr>
    </vt:vector>
  </TitlesOfParts>
  <Company>Louisisana Department of Health and Hospitals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Joyner</dc:creator>
  <cp:lastModifiedBy>Haas, George</cp:lastModifiedBy>
  <cp:lastPrinted>2025-10-02T20:50:07Z</cp:lastPrinted>
  <dcterms:created xsi:type="dcterms:W3CDTF">2015-07-01T17:58:58Z</dcterms:created>
  <dcterms:modified xsi:type="dcterms:W3CDTF">2025-10-10T13:15:56Z</dcterms:modified>
</cp:coreProperties>
</file>